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стр.1_2" sheetId="2" r:id="rId2"/>
    <sheet name="Лист2" sheetId="3" r:id="rId3"/>
  </sheets>
  <definedNames>
    <definedName name="_xlnm.Print_Titles" localSheetId="1">'стр.1_2'!$16:$16</definedName>
    <definedName name="_xlnm.Print_Area" localSheetId="0">'Лист1'!$A$1:$M$91</definedName>
    <definedName name="_xlnm.Print_Area" localSheetId="1">'стр.1_2'!$A$1:$M$108</definedName>
  </definedNames>
  <calcPr fullCalcOnLoad="1"/>
</workbook>
</file>

<file path=xl/sharedStrings.xml><?xml version="1.0" encoding="utf-8"?>
<sst xmlns="http://schemas.openxmlformats.org/spreadsheetml/2006/main" count="73" uniqueCount="32">
  <si>
    <t>Нормативные
затраты на общехозяйственные нужды,
тыс. руб. за ед.</t>
  </si>
  <si>
    <t>Затраты
на содержание имущества федерального учреждения,
тыс. руб.</t>
  </si>
  <si>
    <t>Нормативные затраты, непосредственно связанные с оказанием государственной услуги,
тыс. руб. за ед.</t>
  </si>
  <si>
    <t>Нормативные затраты на  коммунальные услуги (электроэнергия - 90%, тепловая энергия - 50%)</t>
  </si>
  <si>
    <t>Нормативные затраты на  коммунальные услуги (электроэнергия - 10%, тепловая энергия - 50%)</t>
  </si>
  <si>
    <t>Наименование муниципальной
услуги</t>
  </si>
  <si>
    <t>Нормативные затраты, непосредственно связанные с оказанием муниципальной услуги,
тыс. руб. за ед.</t>
  </si>
  <si>
    <t>Объем
муниципальной
услуги, ед.</t>
  </si>
  <si>
    <t>Затраты
на содержание имущества,
тыс. руб.</t>
  </si>
  <si>
    <t>Утверждаю</t>
  </si>
  <si>
    <t>____________________________________________О.В.Кудрешова</t>
  </si>
  <si>
    <t xml:space="preserve">Начальник управления образования </t>
  </si>
  <si>
    <t>администрации Нанайского муниципального района Хабаровского края</t>
  </si>
  <si>
    <r>
      <t xml:space="preserve">Итого нормативные затраты на оказание муниципальной услуги </t>
    </r>
    <r>
      <rPr>
        <sz val="11"/>
        <rFont val="Times New Roman"/>
        <family val="1"/>
      </rPr>
      <t>,
тыс. руб. за ед.</t>
    </r>
  </si>
  <si>
    <r>
      <t>Сумма финансового обеспечения выполнения муниципального задания</t>
    </r>
    <r>
      <rPr>
        <sz val="11"/>
        <rFont val="Times New Roman"/>
        <family val="1"/>
      </rPr>
      <t>, 
тыс. руб.</t>
    </r>
  </si>
  <si>
    <t>За счет средств местного бюджета</t>
  </si>
  <si>
    <t>За счет средств краевого  бюджета</t>
  </si>
  <si>
    <t>Классное руководство</t>
  </si>
  <si>
    <t xml:space="preserve">Предоставление дополнительного образования детей на территории Нанайского муниципального района -                                                                       ВСЕГО, в том числе        </t>
  </si>
  <si>
    <t>За счет средств краевого бюджета</t>
  </si>
  <si>
    <t>Дотационное питание</t>
  </si>
  <si>
    <t xml:space="preserve">Организация питания обучающихся в общеобразовательных учреждениях Нанайского муниципального района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ВСЕГО, в том числе    </t>
  </si>
  <si>
    <t xml:space="preserve">Организация отдыха детей в каникулярное  время  на территории Нанайского муниципального района -                                                                    ВСЕГО, в том числе         </t>
  </si>
  <si>
    <t xml:space="preserve">Предоставление общедоступного и  бесплатного начального общего, основного общего, среднего (полного) общего образования на территории  Нанайского муниципального района  -                            ВСЕГО, в том числе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</si>
  <si>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отчетный  финансовый год ( 2013)</t>
  </si>
  <si>
    <t>ИТОГО текущий  финансовый год (2014 )</t>
  </si>
  <si>
    <t>ИТОГО очередной  финансовый год (2015)</t>
  </si>
  <si>
    <t>ИТОГО первый год планового периода (2016)</t>
  </si>
  <si>
    <t>ИТОГО второй  год планового периода (2017)</t>
  </si>
  <si>
    <t xml:space="preserve">Предоставление общедоступного и  бесплатного начального общего, основного общего, среднего (полного) общего образования на территории  Нанайского муниципального района  -                                                                        ВСЕГО, в том числе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</si>
  <si>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Исходные данные и результаты расчетов объема нормативных  затрат на оказание Муниципальным бюджетным общеобразовательным учреждением
"Средняя общеобразовательная школа п. Джонка" муниципальных услуг  и нормативных затрат на содержание имущества муниципального бюджетного  учреждения на 2015 год и на плановый период 2016 и 2017 годов            </t>
  </si>
  <si>
    <t xml:space="preserve">"30" октября 2015г.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</si>
</sst>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0"/>
    <numFmt numFmtId="172" formatCode="0.00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68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horizontal="center" vertical="top"/>
    </xf>
    <xf numFmtId="16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center" vertical="top"/>
    </xf>
    <xf numFmtId="16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169" fontId="2" fillId="33" borderId="14" xfId="0" applyNumberFormat="1" applyFont="1" applyFill="1" applyBorder="1" applyAlignment="1">
      <alignment horizontal="center" vertical="top"/>
    </xf>
    <xf numFmtId="169" fontId="2" fillId="0" borderId="13" xfId="0" applyNumberFormat="1" applyFont="1" applyFill="1" applyBorder="1" applyAlignment="1">
      <alignment horizontal="center" vertical="top" wrapText="1"/>
    </xf>
    <xf numFmtId="169" fontId="2" fillId="0" borderId="11" xfId="0" applyNumberFormat="1" applyFont="1" applyFill="1" applyBorder="1" applyAlignment="1">
      <alignment horizontal="center" vertical="top" wrapText="1"/>
    </xf>
    <xf numFmtId="169" fontId="2" fillId="0" borderId="13" xfId="0" applyNumberFormat="1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169" fontId="2" fillId="0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horizontal="center"/>
    </xf>
    <xf numFmtId="172" fontId="1" fillId="0" borderId="0" xfId="0" applyNumberFormat="1" applyFont="1" applyAlignment="1">
      <alignment vertical="top"/>
    </xf>
    <xf numFmtId="172" fontId="2" fillId="33" borderId="14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vertical="top"/>
    </xf>
    <xf numFmtId="169" fontId="2" fillId="34" borderId="13" xfId="0" applyNumberFormat="1" applyFont="1" applyFill="1" applyBorder="1" applyAlignment="1">
      <alignment horizontal="center" vertical="top" wrapText="1"/>
    </xf>
    <xf numFmtId="169" fontId="2" fillId="34" borderId="11" xfId="0" applyNumberFormat="1" applyFont="1" applyFill="1" applyBorder="1" applyAlignment="1">
      <alignment horizontal="center" vertical="top" wrapText="1"/>
    </xf>
    <xf numFmtId="169" fontId="2" fillId="34" borderId="13" xfId="0" applyNumberFormat="1" applyFont="1" applyFill="1" applyBorder="1" applyAlignment="1">
      <alignment horizontal="center" vertical="top"/>
    </xf>
    <xf numFmtId="1" fontId="2" fillId="34" borderId="13" xfId="0" applyNumberFormat="1" applyFont="1" applyFill="1" applyBorder="1" applyAlignment="1">
      <alignment horizontal="center" vertical="top"/>
    </xf>
    <xf numFmtId="169" fontId="2" fillId="34" borderId="14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172" fontId="2" fillId="0" borderId="14" xfId="0" applyNumberFormat="1" applyFont="1" applyFill="1" applyBorder="1" applyAlignment="1">
      <alignment horizontal="center" vertical="top"/>
    </xf>
    <xf numFmtId="172" fontId="2" fillId="34" borderId="14" xfId="0" applyNumberFormat="1" applyFont="1" applyFill="1" applyBorder="1" applyAlignment="1">
      <alignment horizontal="center" vertical="top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34" borderId="11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vertical="top"/>
    </xf>
    <xf numFmtId="172" fontId="1" fillId="34" borderId="0" xfId="0" applyNumberFormat="1" applyFont="1" applyFill="1" applyAlignment="1">
      <alignment vertical="top"/>
    </xf>
    <xf numFmtId="172" fontId="3" fillId="0" borderId="14" xfId="0" applyNumberFormat="1" applyFont="1" applyFill="1" applyBorder="1" applyAlignment="1">
      <alignment horizontal="center" vertical="top"/>
    </xf>
    <xf numFmtId="169" fontId="3" fillId="0" borderId="13" xfId="0" applyNumberFormat="1" applyFont="1" applyFill="1" applyBorder="1" applyAlignment="1">
      <alignment horizontal="center" vertical="top" wrapText="1"/>
    </xf>
    <xf numFmtId="169" fontId="3" fillId="0" borderId="11" xfId="0" applyNumberFormat="1" applyFont="1" applyFill="1" applyBorder="1" applyAlignment="1">
      <alignment horizontal="center" vertical="top" wrapText="1"/>
    </xf>
    <xf numFmtId="169" fontId="3" fillId="0" borderId="13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/>
    </xf>
    <xf numFmtId="172" fontId="2" fillId="34" borderId="11" xfId="0" applyNumberFormat="1" applyFont="1" applyFill="1" applyBorder="1" applyAlignment="1">
      <alignment horizontal="center" vertical="top"/>
    </xf>
    <xf numFmtId="169" fontId="2" fillId="34" borderId="12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2" fontId="2" fillId="34" borderId="15" xfId="0" applyNumberFormat="1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169" fontId="2" fillId="34" borderId="14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/>
    </xf>
    <xf numFmtId="172" fontId="2" fillId="34" borderId="0" xfId="0" applyNumberFormat="1" applyFont="1" applyFill="1" applyAlignment="1">
      <alignment/>
    </xf>
    <xf numFmtId="172" fontId="2" fillId="34" borderId="12" xfId="0" applyNumberFormat="1" applyFont="1" applyFill="1" applyBorder="1" applyAlignment="1">
      <alignment horizontal="center" vertical="top" wrapText="1"/>
    </xf>
    <xf numFmtId="169" fontId="1" fillId="34" borderId="0" xfId="0" applyNumberFormat="1" applyFont="1" applyFill="1" applyAlignment="1">
      <alignment vertical="top"/>
    </xf>
    <xf numFmtId="0" fontId="3" fillId="34" borderId="13" xfId="0" applyFont="1" applyFill="1" applyBorder="1" applyAlignment="1">
      <alignment horizontal="left" vertical="top" wrapText="1"/>
    </xf>
    <xf numFmtId="169" fontId="3" fillId="34" borderId="14" xfId="0" applyNumberFormat="1" applyFont="1" applyFill="1" applyBorder="1" applyAlignment="1">
      <alignment horizontal="center" vertical="top" wrapText="1"/>
    </xf>
    <xf numFmtId="169" fontId="3" fillId="34" borderId="14" xfId="0" applyNumberFormat="1" applyFont="1" applyFill="1" applyBorder="1" applyAlignment="1">
      <alignment horizontal="center" vertical="top"/>
    </xf>
    <xf numFmtId="1" fontId="3" fillId="34" borderId="14" xfId="0" applyNumberFormat="1" applyFont="1" applyFill="1" applyBorder="1" applyAlignment="1">
      <alignment horizontal="center" vertical="top"/>
    </xf>
    <xf numFmtId="0" fontId="2" fillId="35" borderId="0" xfId="0" applyFont="1" applyFill="1" applyAlignment="1">
      <alignment/>
    </xf>
    <xf numFmtId="0" fontId="6" fillId="34" borderId="13" xfId="0" applyFont="1" applyFill="1" applyBorder="1" applyAlignment="1">
      <alignment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left" vertical="top" wrapText="1"/>
    </xf>
    <xf numFmtId="172" fontId="3" fillId="34" borderId="14" xfId="0" applyNumberFormat="1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169" fontId="2" fillId="34" borderId="14" xfId="0" applyNumberFormat="1" applyFont="1" applyFill="1" applyBorder="1" applyAlignment="1">
      <alignment horizontal="center" vertical="top" wrapText="1"/>
    </xf>
    <xf numFmtId="169" fontId="2" fillId="34" borderId="13" xfId="0" applyNumberFormat="1" applyFont="1" applyFill="1" applyBorder="1" applyAlignment="1">
      <alignment horizontal="center" vertical="top" wrapText="1"/>
    </xf>
    <xf numFmtId="169" fontId="2" fillId="34" borderId="17" xfId="0" applyNumberFormat="1" applyFont="1" applyFill="1" applyBorder="1" applyAlignment="1">
      <alignment horizontal="center" vertical="top" wrapText="1"/>
    </xf>
    <xf numFmtId="172" fontId="2" fillId="34" borderId="12" xfId="0" applyNumberFormat="1" applyFont="1" applyFill="1" applyBorder="1" applyAlignment="1">
      <alignment horizontal="center" vertical="top"/>
    </xf>
    <xf numFmtId="172" fontId="0" fillId="34" borderId="16" xfId="0" applyNumberFormat="1" applyFill="1" applyBorder="1" applyAlignment="1">
      <alignment/>
    </xf>
    <xf numFmtId="0" fontId="2" fillId="34" borderId="12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2" fontId="2" fillId="34" borderId="15" xfId="0" applyNumberFormat="1" applyFont="1" applyFill="1" applyBorder="1" applyAlignment="1">
      <alignment horizontal="center" vertical="top" wrapText="1"/>
    </xf>
    <xf numFmtId="169" fontId="2" fillId="34" borderId="12" xfId="0" applyNumberFormat="1" applyFont="1" applyFill="1" applyBorder="1" applyAlignment="1">
      <alignment horizontal="center" vertical="top" wrapText="1"/>
    </xf>
    <xf numFmtId="169" fontId="2" fillId="34" borderId="16" xfId="0" applyNumberFormat="1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170" fontId="2" fillId="34" borderId="12" xfId="0" applyNumberFormat="1" applyFont="1" applyFill="1" applyBorder="1" applyAlignment="1">
      <alignment horizontal="center" vertical="top" wrapText="1"/>
    </xf>
    <xf numFmtId="170" fontId="2" fillId="34" borderId="16" xfId="0" applyNumberFormat="1" applyFont="1" applyFill="1" applyBorder="1" applyAlignment="1">
      <alignment horizontal="center" vertical="top" wrapText="1"/>
    </xf>
    <xf numFmtId="169" fontId="2" fillId="34" borderId="18" xfId="0" applyNumberFormat="1" applyFont="1" applyFill="1" applyBorder="1" applyAlignment="1">
      <alignment horizontal="center" vertical="top" wrapText="1"/>
    </xf>
    <xf numFmtId="169" fontId="2" fillId="34" borderId="12" xfId="0" applyNumberFormat="1" applyFont="1" applyFill="1" applyBorder="1" applyAlignment="1">
      <alignment horizontal="center" vertical="top"/>
    </xf>
    <xf numFmtId="169" fontId="0" fillId="34" borderId="16" xfId="0" applyNumberFormat="1" applyFill="1" applyBorder="1" applyAlignment="1">
      <alignment/>
    </xf>
    <xf numFmtId="169" fontId="2" fillId="34" borderId="15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172" fontId="0" fillId="34" borderId="15" xfId="0" applyNumberFormat="1" applyFill="1" applyBorder="1" applyAlignment="1">
      <alignment/>
    </xf>
    <xf numFmtId="0" fontId="2" fillId="34" borderId="12" xfId="0" applyFont="1" applyFill="1" applyBorder="1" applyAlignment="1">
      <alignment horizontal="center" vertical="top"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169" fontId="0" fillId="34" borderId="15" xfId="0" applyNumberFormat="1" applyFill="1" applyBorder="1" applyAlignment="1">
      <alignment/>
    </xf>
    <xf numFmtId="170" fontId="2" fillId="34" borderId="15" xfId="0" applyNumberFormat="1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center" vertical="top" wrapText="1"/>
    </xf>
    <xf numFmtId="172" fontId="2" fillId="34" borderId="13" xfId="0" applyNumberFormat="1" applyFont="1" applyFill="1" applyBorder="1" applyAlignment="1">
      <alignment horizontal="center" vertical="top" wrapText="1"/>
    </xf>
    <xf numFmtId="172" fontId="2" fillId="34" borderId="17" xfId="0" applyNumberFormat="1" applyFont="1" applyFill="1" applyBorder="1" applyAlignment="1">
      <alignment horizontal="center" vertical="top" wrapText="1"/>
    </xf>
    <xf numFmtId="172" fontId="2" fillId="34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3"/>
  <sheetViews>
    <sheetView tabSelected="1" view="pageBreakPreview" zoomScale="60" zoomScaleNormal="75" zoomScalePageLayoutView="0" workbookViewId="0" topLeftCell="A1">
      <selection activeCell="A12" sqref="A12:M12"/>
    </sheetView>
  </sheetViews>
  <sheetFormatPr defaultColWidth="0.875" defaultRowHeight="12.75"/>
  <cols>
    <col min="1" max="1" width="75.25390625" style="6" customWidth="1"/>
    <col min="2" max="2" width="1.75390625" style="6" hidden="1" customWidth="1"/>
    <col min="3" max="3" width="0.2421875" style="6" hidden="1" customWidth="1"/>
    <col min="4" max="4" width="23.00390625" style="6" customWidth="1"/>
    <col min="5" max="5" width="30.875" style="6" hidden="1" customWidth="1"/>
    <col min="6" max="6" width="31.375" style="6" hidden="1" customWidth="1"/>
    <col min="7" max="7" width="20.375" style="6" customWidth="1"/>
    <col min="8" max="8" width="17.25390625" style="6" customWidth="1"/>
    <col min="9" max="9" width="13.375" style="6" customWidth="1"/>
    <col min="10" max="10" width="20.75390625" style="6" hidden="1" customWidth="1"/>
    <col min="11" max="11" width="32.875" style="6" hidden="1" customWidth="1"/>
    <col min="12" max="12" width="16.375" style="6" customWidth="1"/>
    <col min="13" max="13" width="20.625" style="6" customWidth="1"/>
    <col min="14" max="14" width="1.75390625" style="6" customWidth="1"/>
    <col min="15" max="15" width="0.74609375" style="6" customWidth="1"/>
    <col min="16" max="17" width="0.875" style="6" customWidth="1"/>
    <col min="18" max="18" width="0.875" style="6" hidden="1" customWidth="1"/>
    <col min="19" max="19" width="18.875" style="6" customWidth="1"/>
    <col min="20" max="16384" width="0.875" style="6" customWidth="1"/>
  </cols>
  <sheetData>
    <row r="1" ht="13.5" customHeight="1"/>
    <row r="2" s="12" customFormat="1" ht="16.5" customHeight="1">
      <c r="A2" s="12" t="s">
        <v>9</v>
      </c>
    </row>
    <row r="3" s="12" customFormat="1" ht="12.75" customHeight="1"/>
    <row r="4" s="12" customFormat="1" ht="20.25" customHeight="1">
      <c r="A4" s="12" t="s">
        <v>11</v>
      </c>
    </row>
    <row r="5" s="12" customFormat="1" ht="24" customHeight="1">
      <c r="A5" s="12" t="s">
        <v>12</v>
      </c>
    </row>
    <row r="6" s="12" customFormat="1" ht="31.5" customHeight="1">
      <c r="A6" s="12" t="s">
        <v>10</v>
      </c>
    </row>
    <row r="7" s="12" customFormat="1" ht="12.75" customHeight="1"/>
    <row r="8" s="12" customFormat="1" ht="30" customHeight="1">
      <c r="A8" s="12" t="s">
        <v>31</v>
      </c>
    </row>
    <row r="9" s="12" customFormat="1" ht="11.25" customHeight="1"/>
    <row r="10" s="12" customFormat="1" ht="8.25" customHeight="1" hidden="1"/>
    <row r="11" s="12" customFormat="1" ht="12" customHeight="1" hidden="1"/>
    <row r="12" spans="1:13" s="12" customFormat="1" ht="61.5" customHeight="1">
      <c r="A12" s="89" t="s">
        <v>30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ht="14.2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ht="7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3"/>
    </row>
    <row r="15" spans="1:13" s="9" customFormat="1" ht="129" customHeight="1">
      <c r="A15" s="8" t="s">
        <v>5</v>
      </c>
      <c r="B15" s="8" t="s">
        <v>2</v>
      </c>
      <c r="C15" s="8" t="s">
        <v>2</v>
      </c>
      <c r="D15" s="8" t="s">
        <v>6</v>
      </c>
      <c r="E15" s="8" t="s">
        <v>0</v>
      </c>
      <c r="F15" s="8" t="s">
        <v>0</v>
      </c>
      <c r="G15" s="8" t="s">
        <v>0</v>
      </c>
      <c r="H15" s="8" t="s">
        <v>13</v>
      </c>
      <c r="I15" s="8" t="s">
        <v>7</v>
      </c>
      <c r="J15" s="8" t="s">
        <v>1</v>
      </c>
      <c r="K15" s="8" t="s">
        <v>1</v>
      </c>
      <c r="L15" s="8" t="s">
        <v>8</v>
      </c>
      <c r="M15" s="19" t="s">
        <v>14</v>
      </c>
    </row>
    <row r="16" spans="1:13" s="9" customFormat="1" ht="15">
      <c r="A16" s="10">
        <v>1</v>
      </c>
      <c r="B16" s="10">
        <v>2</v>
      </c>
      <c r="C16" s="10">
        <v>2</v>
      </c>
      <c r="D16" s="10">
        <v>2</v>
      </c>
      <c r="E16" s="10">
        <v>3</v>
      </c>
      <c r="F16" s="10">
        <v>3</v>
      </c>
      <c r="G16" s="10">
        <v>3</v>
      </c>
      <c r="H16" s="10">
        <v>4</v>
      </c>
      <c r="I16" s="10">
        <v>5</v>
      </c>
      <c r="J16" s="10">
        <v>6</v>
      </c>
      <c r="K16" s="10">
        <v>6</v>
      </c>
      <c r="L16" s="10">
        <v>6</v>
      </c>
      <c r="M16" s="20">
        <v>7</v>
      </c>
    </row>
    <row r="17" spans="1:13" s="9" customFormat="1" ht="63.75" customHeight="1" hidden="1">
      <c r="A17" s="25"/>
      <c r="B17" s="31"/>
      <c r="C17" s="31"/>
      <c r="D17" s="17"/>
      <c r="E17" s="17"/>
      <c r="F17" s="17"/>
      <c r="G17" s="17"/>
      <c r="H17" s="17"/>
      <c r="I17" s="22"/>
      <c r="J17" s="17"/>
      <c r="K17" s="17"/>
      <c r="L17" s="17"/>
      <c r="M17" s="17"/>
    </row>
    <row r="18" spans="1:13" s="9" customFormat="1" ht="15.75" customHeight="1" hidden="1">
      <c r="A18" s="14"/>
      <c r="B18" s="31"/>
      <c r="C18" s="31"/>
      <c r="D18" s="36"/>
      <c r="E18" s="37"/>
      <c r="F18" s="37"/>
      <c r="G18" s="36"/>
      <c r="H18" s="38"/>
      <c r="I18" s="39"/>
      <c r="J18" s="36"/>
      <c r="K18" s="36"/>
      <c r="L18" s="40"/>
      <c r="M18" s="17"/>
    </row>
    <row r="19" spans="1:13" s="9" customFormat="1" ht="15.75" customHeight="1" hidden="1">
      <c r="A19" s="14"/>
      <c r="B19" s="31"/>
      <c r="C19" s="31"/>
      <c r="D19" s="36"/>
      <c r="E19" s="37"/>
      <c r="F19" s="37"/>
      <c r="G19" s="36"/>
      <c r="H19" s="38"/>
      <c r="I19" s="39"/>
      <c r="J19" s="36"/>
      <c r="K19" s="36"/>
      <c r="L19" s="36"/>
      <c r="M19" s="17"/>
    </row>
    <row r="20" spans="1:13" s="9" customFormat="1" ht="13.5" customHeight="1" hidden="1">
      <c r="A20" s="14"/>
      <c r="B20" s="31"/>
      <c r="C20" s="31"/>
      <c r="D20" s="36"/>
      <c r="E20" s="37"/>
      <c r="F20" s="37"/>
      <c r="G20" s="36"/>
      <c r="H20" s="38"/>
      <c r="I20" s="39"/>
      <c r="J20" s="36"/>
      <c r="K20" s="36"/>
      <c r="L20" s="36"/>
      <c r="M20" s="17"/>
    </row>
    <row r="21" spans="1:15" s="9" customFormat="1" ht="48" customHeight="1" hidden="1">
      <c r="A21" s="26"/>
      <c r="B21" s="31"/>
      <c r="C21" s="31"/>
      <c r="D21" s="18"/>
      <c r="E21" s="18"/>
      <c r="F21" s="18"/>
      <c r="G21" s="18"/>
      <c r="H21" s="18"/>
      <c r="I21" s="30"/>
      <c r="J21" s="18"/>
      <c r="K21" s="18"/>
      <c r="L21" s="18"/>
      <c r="M21" s="18"/>
      <c r="O21" s="15"/>
    </row>
    <row r="22" spans="1:13" s="9" customFormat="1" ht="17.25" customHeight="1" hidden="1">
      <c r="A22" s="21"/>
      <c r="B22" s="31"/>
      <c r="C22" s="31"/>
      <c r="D22" s="18"/>
      <c r="E22" s="18"/>
      <c r="F22" s="18"/>
      <c r="G22" s="18"/>
      <c r="H22" s="17"/>
      <c r="I22" s="22"/>
      <c r="J22" s="18"/>
      <c r="K22" s="18"/>
      <c r="L22" s="18"/>
      <c r="M22" s="17"/>
    </row>
    <row r="23" spans="1:13" s="9" customFormat="1" ht="19.5" customHeight="1" hidden="1">
      <c r="A23" s="21"/>
      <c r="B23" s="31"/>
      <c r="C23" s="31"/>
      <c r="D23" s="18"/>
      <c r="E23" s="18"/>
      <c r="F23" s="18"/>
      <c r="G23" s="18"/>
      <c r="H23" s="17"/>
      <c r="I23" s="22"/>
      <c r="J23" s="18"/>
      <c r="K23" s="18"/>
      <c r="L23" s="18"/>
      <c r="M23" s="17"/>
    </row>
    <row r="24" spans="1:13" s="9" customFormat="1" ht="49.5" customHeight="1" hidden="1">
      <c r="A24" s="26"/>
      <c r="B24" s="31"/>
      <c r="C24" s="31"/>
      <c r="D24" s="17"/>
      <c r="E24" s="17"/>
      <c r="F24" s="17"/>
      <c r="G24" s="17"/>
      <c r="H24" s="17"/>
      <c r="I24" s="22"/>
      <c r="J24" s="17"/>
      <c r="K24" s="17"/>
      <c r="L24" s="17"/>
      <c r="M24" s="17"/>
    </row>
    <row r="25" spans="1:13" s="9" customFormat="1" ht="14.25" customHeight="1" hidden="1">
      <c r="A25" s="14"/>
      <c r="B25" s="31"/>
      <c r="C25" s="31"/>
      <c r="D25" s="18"/>
      <c r="E25" s="18"/>
      <c r="F25" s="18"/>
      <c r="G25" s="18"/>
      <c r="H25" s="17"/>
      <c r="I25" s="22"/>
      <c r="J25" s="18"/>
      <c r="K25" s="18"/>
      <c r="L25" s="18"/>
      <c r="M25" s="17"/>
    </row>
    <row r="26" spans="1:13" s="9" customFormat="1" ht="19.5" customHeight="1" hidden="1">
      <c r="A26" s="27"/>
      <c r="B26" s="31"/>
      <c r="C26" s="31"/>
      <c r="D26" s="18"/>
      <c r="E26" s="18"/>
      <c r="F26" s="18"/>
      <c r="G26" s="18"/>
      <c r="H26" s="17"/>
      <c r="I26" s="22"/>
      <c r="J26" s="18"/>
      <c r="K26" s="18"/>
      <c r="L26" s="18"/>
      <c r="M26" s="17"/>
    </row>
    <row r="27" spans="1:15" s="9" customFormat="1" ht="45" customHeight="1" hidden="1">
      <c r="A27" s="28"/>
      <c r="B27" s="31"/>
      <c r="C27" s="31"/>
      <c r="D27" s="17"/>
      <c r="E27" s="17"/>
      <c r="F27" s="17"/>
      <c r="G27" s="17"/>
      <c r="H27" s="17"/>
      <c r="I27" s="22"/>
      <c r="J27" s="17"/>
      <c r="K27" s="17"/>
      <c r="L27" s="17"/>
      <c r="M27" s="17"/>
      <c r="O27" s="23"/>
    </row>
    <row r="28" spans="1:13" s="9" customFormat="1" ht="19.5" customHeight="1" hidden="1">
      <c r="A28" s="13"/>
      <c r="B28" s="31"/>
      <c r="C28" s="31"/>
      <c r="D28" s="18"/>
      <c r="E28" s="18"/>
      <c r="F28" s="18"/>
      <c r="G28" s="18"/>
      <c r="H28" s="17"/>
      <c r="I28" s="22"/>
      <c r="J28" s="18"/>
      <c r="K28" s="18"/>
      <c r="L28" s="18"/>
      <c r="M28" s="17"/>
    </row>
    <row r="29" spans="1:13" s="2" customFormat="1" ht="20.25" customHeight="1" hidden="1">
      <c r="A29" s="16"/>
      <c r="B29" s="31"/>
      <c r="C29" s="31"/>
      <c r="D29" s="18"/>
      <c r="E29" s="18"/>
      <c r="F29" s="18"/>
      <c r="G29" s="18"/>
      <c r="H29" s="17"/>
      <c r="I29" s="22"/>
      <c r="J29" s="18"/>
      <c r="K29" s="18"/>
      <c r="L29" s="18"/>
      <c r="M29" s="17"/>
    </row>
    <row r="30" spans="1:13" s="42" customFormat="1" ht="21.75" customHeight="1">
      <c r="A30" s="32" t="s">
        <v>24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41"/>
      <c r="M30" s="47">
        <f>M17+M21+M24+M27</f>
        <v>0</v>
      </c>
    </row>
    <row r="31" spans="1:19" s="9" customFormat="1" ht="63.75" customHeight="1" hidden="1">
      <c r="A31" s="25"/>
      <c r="B31" s="31"/>
      <c r="C31" s="31"/>
      <c r="D31" s="17"/>
      <c r="E31" s="17"/>
      <c r="F31" s="17"/>
      <c r="G31" s="17"/>
      <c r="H31" s="17"/>
      <c r="I31" s="22"/>
      <c r="J31" s="17"/>
      <c r="K31" s="17"/>
      <c r="L31" s="17"/>
      <c r="M31" s="17"/>
      <c r="S31" s="23"/>
    </row>
    <row r="32" spans="1:13" s="9" customFormat="1" ht="15.75" customHeight="1" hidden="1">
      <c r="A32" s="14"/>
      <c r="B32" s="31"/>
      <c r="C32" s="31"/>
      <c r="D32" s="36"/>
      <c r="E32" s="37"/>
      <c r="F32" s="37"/>
      <c r="G32" s="36"/>
      <c r="H32" s="38"/>
      <c r="I32" s="39"/>
      <c r="J32" s="36"/>
      <c r="K32" s="36"/>
      <c r="L32" s="40"/>
      <c r="M32" s="17"/>
    </row>
    <row r="33" spans="1:13" s="9" customFormat="1" ht="15.75" customHeight="1" hidden="1">
      <c r="A33" s="14"/>
      <c r="B33" s="31"/>
      <c r="C33" s="31"/>
      <c r="D33" s="36"/>
      <c r="E33" s="37"/>
      <c r="F33" s="37"/>
      <c r="G33" s="36"/>
      <c r="H33" s="38"/>
      <c r="I33" s="39"/>
      <c r="J33" s="36"/>
      <c r="K33" s="36"/>
      <c r="L33" s="36"/>
      <c r="M33" s="17"/>
    </row>
    <row r="34" spans="1:13" s="55" customFormat="1" ht="13.5" customHeight="1" hidden="1">
      <c r="A34" s="48"/>
      <c r="B34" s="49"/>
      <c r="C34" s="49"/>
      <c r="D34" s="50"/>
      <c r="E34" s="51"/>
      <c r="F34" s="51"/>
      <c r="G34" s="50"/>
      <c r="H34" s="52"/>
      <c r="I34" s="53"/>
      <c r="J34" s="50"/>
      <c r="K34" s="50"/>
      <c r="L34" s="50"/>
      <c r="M34" s="54"/>
    </row>
    <row r="35" spans="1:15" s="9" customFormat="1" ht="48" customHeight="1" hidden="1">
      <c r="A35" s="26"/>
      <c r="B35" s="31"/>
      <c r="C35" s="31"/>
      <c r="D35" s="18"/>
      <c r="E35" s="18"/>
      <c r="F35" s="18"/>
      <c r="G35" s="18"/>
      <c r="H35" s="18"/>
      <c r="I35" s="30"/>
      <c r="J35" s="18"/>
      <c r="K35" s="18"/>
      <c r="L35" s="18"/>
      <c r="M35" s="18"/>
      <c r="O35" s="15"/>
    </row>
    <row r="36" spans="1:13" s="9" customFormat="1" ht="17.25" customHeight="1" hidden="1">
      <c r="A36" s="21"/>
      <c r="B36" s="31"/>
      <c r="C36" s="31"/>
      <c r="D36" s="18"/>
      <c r="E36" s="18"/>
      <c r="F36" s="18"/>
      <c r="G36" s="18"/>
      <c r="H36" s="17"/>
      <c r="I36" s="22"/>
      <c r="J36" s="18"/>
      <c r="K36" s="18"/>
      <c r="L36" s="18"/>
      <c r="M36" s="17"/>
    </row>
    <row r="37" spans="1:13" s="9" customFormat="1" ht="19.5" customHeight="1" hidden="1">
      <c r="A37" s="21"/>
      <c r="B37" s="31"/>
      <c r="C37" s="31"/>
      <c r="D37" s="18"/>
      <c r="E37" s="18"/>
      <c r="F37" s="18"/>
      <c r="G37" s="18"/>
      <c r="H37" s="17"/>
      <c r="I37" s="22"/>
      <c r="J37" s="18"/>
      <c r="K37" s="18"/>
      <c r="L37" s="18"/>
      <c r="M37" s="17"/>
    </row>
    <row r="38" spans="1:13" s="9" customFormat="1" ht="49.5" customHeight="1" hidden="1">
      <c r="A38" s="26"/>
      <c r="B38" s="31"/>
      <c r="C38" s="31"/>
      <c r="D38" s="17"/>
      <c r="E38" s="17"/>
      <c r="F38" s="17"/>
      <c r="G38" s="17"/>
      <c r="H38" s="17"/>
      <c r="I38" s="22"/>
      <c r="J38" s="17"/>
      <c r="K38" s="17"/>
      <c r="L38" s="17"/>
      <c r="M38" s="17"/>
    </row>
    <row r="39" spans="1:13" s="9" customFormat="1" ht="14.25" customHeight="1" hidden="1">
      <c r="A39" s="14"/>
      <c r="B39" s="31"/>
      <c r="C39" s="31"/>
      <c r="D39" s="18"/>
      <c r="E39" s="18"/>
      <c r="F39" s="18"/>
      <c r="G39" s="18"/>
      <c r="H39" s="17"/>
      <c r="I39" s="22"/>
      <c r="J39" s="18"/>
      <c r="K39" s="18"/>
      <c r="L39" s="18"/>
      <c r="M39" s="17"/>
    </row>
    <row r="40" spans="1:13" s="9" customFormat="1" ht="14.25" customHeight="1" hidden="1">
      <c r="A40" s="14"/>
      <c r="B40" s="31"/>
      <c r="C40" s="31"/>
      <c r="D40" s="18"/>
      <c r="E40" s="18"/>
      <c r="F40" s="18"/>
      <c r="G40" s="18"/>
      <c r="H40" s="17"/>
      <c r="I40" s="22"/>
      <c r="J40" s="18"/>
      <c r="K40" s="18"/>
      <c r="L40" s="18"/>
      <c r="M40" s="17"/>
    </row>
    <row r="41" spans="1:13" s="9" customFormat="1" ht="19.5" customHeight="1" hidden="1">
      <c r="A41" s="27"/>
      <c r="B41" s="31"/>
      <c r="C41" s="31"/>
      <c r="D41" s="18"/>
      <c r="E41" s="18"/>
      <c r="F41" s="18"/>
      <c r="G41" s="18"/>
      <c r="H41" s="17"/>
      <c r="I41" s="22"/>
      <c r="J41" s="18"/>
      <c r="K41" s="18"/>
      <c r="L41" s="18"/>
      <c r="M41" s="17"/>
    </row>
    <row r="42" spans="1:15" s="9" customFormat="1" ht="45" customHeight="1" hidden="1">
      <c r="A42" s="28"/>
      <c r="B42" s="31"/>
      <c r="C42" s="31"/>
      <c r="D42" s="17"/>
      <c r="E42" s="17"/>
      <c r="F42" s="17"/>
      <c r="G42" s="17"/>
      <c r="H42" s="17"/>
      <c r="I42" s="22"/>
      <c r="J42" s="17"/>
      <c r="K42" s="17"/>
      <c r="L42" s="17"/>
      <c r="M42" s="17"/>
      <c r="O42" s="23"/>
    </row>
    <row r="43" spans="1:13" s="9" customFormat="1" ht="19.5" customHeight="1" hidden="1">
      <c r="A43" s="13"/>
      <c r="B43" s="31"/>
      <c r="C43" s="31"/>
      <c r="D43" s="18"/>
      <c r="E43" s="18"/>
      <c r="F43" s="18"/>
      <c r="G43" s="18"/>
      <c r="H43" s="17"/>
      <c r="I43" s="22"/>
      <c r="J43" s="18"/>
      <c r="K43" s="18"/>
      <c r="L43" s="18"/>
      <c r="M43" s="17"/>
    </row>
    <row r="44" spans="1:13" s="2" customFormat="1" ht="20.25" customHeight="1" hidden="1">
      <c r="A44" s="16"/>
      <c r="B44" s="31"/>
      <c r="C44" s="31"/>
      <c r="D44" s="18"/>
      <c r="E44" s="18"/>
      <c r="F44" s="18"/>
      <c r="G44" s="18"/>
      <c r="H44" s="17"/>
      <c r="I44" s="22"/>
      <c r="J44" s="18"/>
      <c r="K44" s="18"/>
      <c r="L44" s="18"/>
      <c r="M44" s="17"/>
    </row>
    <row r="45" spans="1:13" s="42" customFormat="1" ht="21.75" customHeight="1">
      <c r="A45" s="32" t="s">
        <v>25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4"/>
      <c r="M45" s="47">
        <f>M31+M35+M38+M42</f>
        <v>0</v>
      </c>
    </row>
    <row r="46" spans="1:19" s="9" customFormat="1" ht="63.75" customHeight="1">
      <c r="A46" s="25" t="s">
        <v>29</v>
      </c>
      <c r="B46" s="31"/>
      <c r="C46" s="31"/>
      <c r="D46" s="17">
        <f>D47+D48+D49</f>
        <v>9.64</v>
      </c>
      <c r="E46" s="17" t="e">
        <f>E47+E48+E49</f>
        <v>#VALUE!</v>
      </c>
      <c r="F46" s="17">
        <f>F47+F48+F49</f>
        <v>2.2668916814159297</v>
      </c>
      <c r="G46" s="17">
        <f>G47+G48+G49</f>
        <v>2.312</v>
      </c>
      <c r="H46" s="17">
        <f>H47+H48+H49</f>
        <v>11.952</v>
      </c>
      <c r="I46" s="22">
        <v>184</v>
      </c>
      <c r="J46" s="17" t="e">
        <f>J47+J48+J49</f>
        <v>#VALUE!</v>
      </c>
      <c r="K46" s="17">
        <f>K47+K48+K49</f>
        <v>167.72288</v>
      </c>
      <c r="L46" s="17">
        <f>L47+L48+L49</f>
        <v>158.269</v>
      </c>
      <c r="M46" s="56">
        <f>M47+M48+M49</f>
        <v>2357.41002</v>
      </c>
      <c r="S46" s="23"/>
    </row>
    <row r="47" spans="1:13" s="9" customFormat="1" ht="15.75" customHeight="1">
      <c r="A47" s="14" t="s">
        <v>15</v>
      </c>
      <c r="B47" s="31"/>
      <c r="C47" s="31"/>
      <c r="D47" s="36">
        <v>0</v>
      </c>
      <c r="E47" s="37" t="s">
        <v>3</v>
      </c>
      <c r="F47" s="37">
        <f>(1666+41271+158915*90%+613305*50%)*0.52/1000/113</f>
        <v>2.2668916814159297</v>
      </c>
      <c r="G47" s="36">
        <v>1.728</v>
      </c>
      <c r="H47" s="38">
        <f>G47+D47</f>
        <v>1.728</v>
      </c>
      <c r="I47" s="39">
        <v>184</v>
      </c>
      <c r="J47" s="36" t="s">
        <v>4</v>
      </c>
      <c r="K47" s="36">
        <f>(158915*10%+613305*50%)*0.52/1000</f>
        <v>167.72288</v>
      </c>
      <c r="L47" s="40">
        <v>158.269</v>
      </c>
      <c r="M47" s="56">
        <v>476.22601</v>
      </c>
    </row>
    <row r="48" spans="1:13" s="9" customFormat="1" ht="15.75" customHeight="1">
      <c r="A48" s="14" t="s">
        <v>16</v>
      </c>
      <c r="B48" s="31"/>
      <c r="C48" s="31"/>
      <c r="D48" s="36">
        <v>9.64</v>
      </c>
      <c r="E48" s="37" t="s">
        <v>3</v>
      </c>
      <c r="F48" s="37"/>
      <c r="G48" s="36">
        <v>0.584</v>
      </c>
      <c r="H48" s="38">
        <f>G48+D48</f>
        <v>10.224</v>
      </c>
      <c r="I48" s="39">
        <v>184</v>
      </c>
      <c r="J48" s="36" t="s">
        <v>4</v>
      </c>
      <c r="K48" s="36"/>
      <c r="L48" s="36">
        <v>0</v>
      </c>
      <c r="M48" s="56">
        <v>1881.18401</v>
      </c>
    </row>
    <row r="49" spans="1:13" s="55" customFormat="1" ht="13.5" customHeight="1" hidden="1">
      <c r="A49" s="48"/>
      <c r="B49" s="49"/>
      <c r="C49" s="49"/>
      <c r="D49" s="50"/>
      <c r="E49" s="51"/>
      <c r="F49" s="51"/>
      <c r="G49" s="50"/>
      <c r="H49" s="38"/>
      <c r="I49" s="53"/>
      <c r="J49" s="50"/>
      <c r="K49" s="50"/>
      <c r="L49" s="50"/>
      <c r="M49" s="57"/>
    </row>
    <row r="50" spans="1:15" s="9" customFormat="1" ht="48" customHeight="1">
      <c r="A50" s="26" t="s">
        <v>18</v>
      </c>
      <c r="B50" s="31"/>
      <c r="C50" s="31"/>
      <c r="D50" s="18">
        <f>D51+D52</f>
        <v>5.765</v>
      </c>
      <c r="E50" s="18">
        <f>E52</f>
        <v>0</v>
      </c>
      <c r="F50" s="18">
        <f>F52</f>
        <v>0</v>
      </c>
      <c r="G50" s="18">
        <f>G51+G52</f>
        <v>0</v>
      </c>
      <c r="H50" s="18">
        <f>H51+H52</f>
        <v>5.765</v>
      </c>
      <c r="I50" s="30">
        <v>116</v>
      </c>
      <c r="J50" s="18">
        <f>J52</f>
        <v>0</v>
      </c>
      <c r="K50" s="18">
        <f>K52</f>
        <v>0</v>
      </c>
      <c r="L50" s="18">
        <f>L51+L52</f>
        <v>0</v>
      </c>
      <c r="M50" s="58">
        <f>M52+M51</f>
        <v>668.707</v>
      </c>
      <c r="O50" s="15"/>
    </row>
    <row r="51" spans="1:13" s="9" customFormat="1" ht="17.25" customHeight="1" hidden="1">
      <c r="A51" s="21" t="s">
        <v>15</v>
      </c>
      <c r="B51" s="31"/>
      <c r="C51" s="31"/>
      <c r="D51" s="18"/>
      <c r="E51" s="18"/>
      <c r="F51" s="18"/>
      <c r="G51" s="18"/>
      <c r="H51" s="17"/>
      <c r="I51" s="22"/>
      <c r="J51" s="18"/>
      <c r="K51" s="18"/>
      <c r="L51" s="18"/>
      <c r="M51" s="56"/>
    </row>
    <row r="52" spans="1:13" s="9" customFormat="1" ht="19.5" customHeight="1">
      <c r="A52" s="21" t="s">
        <v>19</v>
      </c>
      <c r="B52" s="31"/>
      <c r="C52" s="31"/>
      <c r="D52" s="18">
        <v>5.765</v>
      </c>
      <c r="E52" s="18"/>
      <c r="F52" s="18"/>
      <c r="G52" s="18">
        <v>0</v>
      </c>
      <c r="H52" s="17">
        <f>G52+D52</f>
        <v>5.765</v>
      </c>
      <c r="I52" s="22">
        <v>116</v>
      </c>
      <c r="J52" s="18"/>
      <c r="K52" s="18"/>
      <c r="L52" s="18">
        <v>0</v>
      </c>
      <c r="M52" s="56">
        <v>668.707</v>
      </c>
    </row>
    <row r="53" spans="1:13" s="82" customFormat="1" ht="49.5" customHeight="1">
      <c r="A53" s="83" t="s">
        <v>21</v>
      </c>
      <c r="B53" s="49"/>
      <c r="C53" s="49"/>
      <c r="D53" s="54">
        <f>D56+D54</f>
        <v>0.804</v>
      </c>
      <c r="E53" s="54" t="e">
        <f>E56+E54</f>
        <v>#VALUE!</v>
      </c>
      <c r="F53" s="54">
        <f>F56+F54</f>
        <v>2.2735984615384615</v>
      </c>
      <c r="G53" s="54">
        <f>G56+G54</f>
        <v>1.521</v>
      </c>
      <c r="H53" s="54">
        <f>H56+H54</f>
        <v>2.325</v>
      </c>
      <c r="I53" s="84">
        <v>85</v>
      </c>
      <c r="J53" s="54" t="e">
        <f>J56+J54</f>
        <v>#VALUE!</v>
      </c>
      <c r="K53" s="54">
        <f>K56+K54</f>
        <v>38.70528</v>
      </c>
      <c r="L53" s="54">
        <f>L56+L54</f>
        <v>0</v>
      </c>
      <c r="M53" s="57">
        <f>M56+M54+M55</f>
        <v>197.67886</v>
      </c>
    </row>
    <row r="54" spans="1:13" s="82" customFormat="1" ht="23.25" customHeight="1">
      <c r="A54" s="48" t="s">
        <v>15</v>
      </c>
      <c r="B54" s="49"/>
      <c r="C54" s="49"/>
      <c r="D54" s="73">
        <v>0</v>
      </c>
      <c r="E54" s="73" t="s">
        <v>3</v>
      </c>
      <c r="F54" s="73">
        <f>(1666+41271+158915*90%+613305*50%)*0.12/1000/26</f>
        <v>2.2735984615384615</v>
      </c>
      <c r="G54" s="73">
        <v>1.521</v>
      </c>
      <c r="H54" s="54">
        <f>D54+G54</f>
        <v>1.521</v>
      </c>
      <c r="I54" s="84">
        <v>85</v>
      </c>
      <c r="J54" s="73" t="s">
        <v>4</v>
      </c>
      <c r="K54" s="73">
        <f>(158915*10%+613305*50%)*0.12/1000</f>
        <v>38.70528</v>
      </c>
      <c r="L54" s="73">
        <v>0</v>
      </c>
      <c r="M54" s="57">
        <v>129.30386</v>
      </c>
    </row>
    <row r="55" spans="1:13" s="82" customFormat="1" ht="14.25" customHeight="1" hidden="1">
      <c r="A55" s="48" t="s">
        <v>19</v>
      </c>
      <c r="B55" s="49"/>
      <c r="C55" s="49"/>
      <c r="D55" s="73"/>
      <c r="E55" s="73"/>
      <c r="F55" s="73"/>
      <c r="G55" s="73"/>
      <c r="H55" s="54"/>
      <c r="I55" s="84"/>
      <c r="J55" s="73"/>
      <c r="K55" s="73"/>
      <c r="L55" s="73"/>
      <c r="M55" s="57"/>
    </row>
    <row r="56" spans="1:13" s="82" customFormat="1" ht="19.5" customHeight="1">
      <c r="A56" s="85" t="s">
        <v>20</v>
      </c>
      <c r="B56" s="49"/>
      <c r="C56" s="49"/>
      <c r="D56" s="73">
        <v>0.804</v>
      </c>
      <c r="E56" s="73" t="s">
        <v>3</v>
      </c>
      <c r="F56" s="73"/>
      <c r="G56" s="73">
        <v>0</v>
      </c>
      <c r="H56" s="54">
        <f>G56+D56</f>
        <v>0.804</v>
      </c>
      <c r="I56" s="84">
        <v>85</v>
      </c>
      <c r="J56" s="73" t="s">
        <v>4</v>
      </c>
      <c r="K56" s="73"/>
      <c r="L56" s="73">
        <v>0</v>
      </c>
      <c r="M56" s="57">
        <v>68.375</v>
      </c>
    </row>
    <row r="57" spans="1:15" s="9" customFormat="1" ht="45" customHeight="1" hidden="1">
      <c r="A57" s="28"/>
      <c r="B57" s="31"/>
      <c r="C57" s="31"/>
      <c r="D57" s="17"/>
      <c r="E57" s="17"/>
      <c r="F57" s="17"/>
      <c r="G57" s="17"/>
      <c r="H57" s="17"/>
      <c r="I57" s="22"/>
      <c r="J57" s="17"/>
      <c r="K57" s="17"/>
      <c r="L57" s="17"/>
      <c r="M57" s="56"/>
      <c r="O57" s="23"/>
    </row>
    <row r="58" spans="1:13" s="9" customFormat="1" ht="19.5" customHeight="1" hidden="1">
      <c r="A58" s="13"/>
      <c r="B58" s="31"/>
      <c r="C58" s="31"/>
      <c r="D58" s="18"/>
      <c r="E58" s="18"/>
      <c r="F58" s="18"/>
      <c r="G58" s="18"/>
      <c r="H58" s="17"/>
      <c r="I58" s="22"/>
      <c r="J58" s="18"/>
      <c r="K58" s="18"/>
      <c r="L58" s="18"/>
      <c r="M58" s="56"/>
    </row>
    <row r="59" spans="1:13" s="2" customFormat="1" ht="20.25" customHeight="1" hidden="1">
      <c r="A59" s="16" t="s">
        <v>19</v>
      </c>
      <c r="B59" s="31"/>
      <c r="C59" s="31"/>
      <c r="D59" s="18"/>
      <c r="E59" s="18"/>
      <c r="F59" s="18"/>
      <c r="G59" s="18"/>
      <c r="H59" s="17"/>
      <c r="I59" s="22"/>
      <c r="J59" s="18"/>
      <c r="K59" s="18"/>
      <c r="L59" s="18"/>
      <c r="M59" s="56"/>
    </row>
    <row r="60" spans="1:15" s="9" customFormat="1" ht="17.25" customHeight="1">
      <c r="A60" s="32" t="s">
        <v>26</v>
      </c>
      <c r="B60" s="32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47">
        <f>M57+M53+M50+M46</f>
        <v>3223.7958799999997</v>
      </c>
      <c r="O60" s="23"/>
    </row>
    <row r="61" spans="1:19" s="9" customFormat="1" ht="63.75" customHeight="1">
      <c r="A61" s="25" t="s">
        <v>23</v>
      </c>
      <c r="B61" s="31"/>
      <c r="C61" s="31"/>
      <c r="D61" s="17">
        <f>D62+D63+D64</f>
        <v>57.84</v>
      </c>
      <c r="E61" s="17" t="e">
        <f>E62+E63+E64</f>
        <v>#VALUE!</v>
      </c>
      <c r="F61" s="17">
        <f>F62+F63+F64</f>
        <v>13.601350088495579</v>
      </c>
      <c r="G61" s="17">
        <f>G62+G63+G64</f>
        <v>13.872</v>
      </c>
      <c r="H61" s="17">
        <f>H62+H63+H64</f>
        <v>71.712</v>
      </c>
      <c r="I61" s="22">
        <v>184</v>
      </c>
      <c r="J61" s="17" t="e">
        <f>J62+J63+J64</f>
        <v>#VALUE!</v>
      </c>
      <c r="K61" s="17">
        <f>K62+K63+K64</f>
        <v>167.72288</v>
      </c>
      <c r="L61" s="17">
        <f>L62+L63+L64</f>
        <v>949.614</v>
      </c>
      <c r="M61" s="56">
        <f>M62+M63+M64</f>
        <v>14144.46012</v>
      </c>
      <c r="S61" s="23"/>
    </row>
    <row r="62" spans="1:13" s="9" customFormat="1" ht="15.75" customHeight="1">
      <c r="A62" s="14" t="s">
        <v>15</v>
      </c>
      <c r="B62" s="31"/>
      <c r="C62" s="31"/>
      <c r="D62" s="36">
        <f>D47/2*12</f>
        <v>0</v>
      </c>
      <c r="E62" s="36" t="e">
        <f>E47/2*12</f>
        <v>#VALUE!</v>
      </c>
      <c r="F62" s="36">
        <f>F47/2*12</f>
        <v>13.601350088495579</v>
      </c>
      <c r="G62" s="36">
        <f>G47/2*12</f>
        <v>10.368</v>
      </c>
      <c r="H62" s="38">
        <f>H47/2*12</f>
        <v>10.368</v>
      </c>
      <c r="I62" s="39">
        <v>184</v>
      </c>
      <c r="J62" s="36" t="s">
        <v>4</v>
      </c>
      <c r="K62" s="36">
        <f>(158915*10%+613305*50%)*0.52/1000</f>
        <v>167.72288</v>
      </c>
      <c r="L62" s="40">
        <f>L47/2*12</f>
        <v>949.614</v>
      </c>
      <c r="M62" s="40">
        <f>M47/2*12</f>
        <v>2857.35606</v>
      </c>
    </row>
    <row r="63" spans="1:13" s="9" customFormat="1" ht="15.75" customHeight="1">
      <c r="A63" s="14" t="s">
        <v>16</v>
      </c>
      <c r="B63" s="31"/>
      <c r="C63" s="31"/>
      <c r="D63" s="36">
        <f aca="true" t="shared" si="0" ref="D63:G64">D48/2*12</f>
        <v>57.84</v>
      </c>
      <c r="E63" s="36" t="e">
        <f t="shared" si="0"/>
        <v>#VALUE!</v>
      </c>
      <c r="F63" s="36">
        <f t="shared" si="0"/>
        <v>0</v>
      </c>
      <c r="G63" s="36">
        <f t="shared" si="0"/>
        <v>3.5039999999999996</v>
      </c>
      <c r="H63" s="38">
        <f>H48/2*12</f>
        <v>61.344</v>
      </c>
      <c r="I63" s="39">
        <v>184</v>
      </c>
      <c r="J63" s="36" t="s">
        <v>4</v>
      </c>
      <c r="K63" s="36"/>
      <c r="L63" s="40">
        <f>L48/2*12</f>
        <v>0</v>
      </c>
      <c r="M63" s="40">
        <f>M48/2*12</f>
        <v>11287.10406</v>
      </c>
    </row>
    <row r="64" spans="1:13" s="9" customFormat="1" ht="13.5" customHeight="1" hidden="1">
      <c r="A64" s="48" t="s">
        <v>17</v>
      </c>
      <c r="B64" s="49"/>
      <c r="C64" s="49"/>
      <c r="D64" s="36">
        <f t="shared" si="0"/>
        <v>0</v>
      </c>
      <c r="E64" s="51"/>
      <c r="F64" s="51"/>
      <c r="G64" s="50"/>
      <c r="H64" s="38"/>
      <c r="I64" s="53"/>
      <c r="J64" s="50"/>
      <c r="K64" s="50"/>
      <c r="L64" s="50"/>
      <c r="M64" s="57"/>
    </row>
    <row r="65" spans="1:15" s="9" customFormat="1" ht="48" customHeight="1">
      <c r="A65" s="26" t="s">
        <v>18</v>
      </c>
      <c r="B65" s="31"/>
      <c r="C65" s="31"/>
      <c r="D65" s="18">
        <f>D66+D67</f>
        <v>34.589999999999996</v>
      </c>
      <c r="E65" s="18">
        <f>E67</f>
        <v>0</v>
      </c>
      <c r="F65" s="18">
        <f>F67</f>
        <v>0</v>
      </c>
      <c r="G65" s="18">
        <f>G66+G67</f>
        <v>0</v>
      </c>
      <c r="H65" s="18">
        <f>H66+H67</f>
        <v>34.589999999999996</v>
      </c>
      <c r="I65" s="30">
        <v>116</v>
      </c>
      <c r="J65" s="18">
        <f>J67</f>
        <v>0</v>
      </c>
      <c r="K65" s="18">
        <f>K67</f>
        <v>0</v>
      </c>
      <c r="L65" s="18">
        <f>L66+L67</f>
        <v>0</v>
      </c>
      <c r="M65" s="58">
        <f>M67+M66</f>
        <v>4012.242</v>
      </c>
      <c r="O65" s="15"/>
    </row>
    <row r="66" spans="1:13" s="9" customFormat="1" ht="17.25" customHeight="1" hidden="1">
      <c r="A66" s="21" t="s">
        <v>15</v>
      </c>
      <c r="B66" s="31"/>
      <c r="C66" s="31"/>
      <c r="D66" s="18"/>
      <c r="E66" s="18"/>
      <c r="F66" s="18"/>
      <c r="G66" s="18"/>
      <c r="H66" s="17"/>
      <c r="I66" s="22"/>
      <c r="J66" s="18"/>
      <c r="K66" s="18"/>
      <c r="L66" s="18"/>
      <c r="M66" s="56"/>
    </row>
    <row r="67" spans="1:13" s="9" customFormat="1" ht="19.5" customHeight="1">
      <c r="A67" s="21" t="s">
        <v>19</v>
      </c>
      <c r="B67" s="31"/>
      <c r="C67" s="31"/>
      <c r="D67" s="18">
        <f>D52/2*12</f>
        <v>34.589999999999996</v>
      </c>
      <c r="E67" s="18"/>
      <c r="F67" s="18"/>
      <c r="G67" s="18">
        <f>G52/2*12</f>
        <v>0</v>
      </c>
      <c r="H67" s="17">
        <f>H52/2*12</f>
        <v>34.589999999999996</v>
      </c>
      <c r="I67" s="22">
        <v>116</v>
      </c>
      <c r="J67" s="18"/>
      <c r="K67" s="18"/>
      <c r="L67" s="18">
        <v>0</v>
      </c>
      <c r="M67" s="56">
        <f>M52/2*12</f>
        <v>4012.242</v>
      </c>
    </row>
    <row r="68" spans="1:13" s="9" customFormat="1" ht="49.5" customHeight="1">
      <c r="A68" s="83" t="s">
        <v>21</v>
      </c>
      <c r="B68" s="49"/>
      <c r="C68" s="49"/>
      <c r="D68" s="54">
        <f>D71+D69</f>
        <v>4.824</v>
      </c>
      <c r="E68" s="54" t="e">
        <f>E71+E69</f>
        <v>#VALUE!</v>
      </c>
      <c r="F68" s="54">
        <f>F71+F69</f>
        <v>13.641590769230769</v>
      </c>
      <c r="G68" s="54">
        <f>G71+G69</f>
        <v>9.126</v>
      </c>
      <c r="H68" s="54">
        <f>H71+H69</f>
        <v>13.95</v>
      </c>
      <c r="I68" s="84">
        <v>85</v>
      </c>
      <c r="J68" s="54" t="e">
        <f>J71+J69</f>
        <v>#VALUE!</v>
      </c>
      <c r="K68" s="54">
        <f>K71+K69</f>
        <v>0</v>
      </c>
      <c r="L68" s="54">
        <f>L71+L69</f>
        <v>0</v>
      </c>
      <c r="M68" s="57">
        <f>M71+M69+M70</f>
        <v>1186.07316</v>
      </c>
    </row>
    <row r="69" spans="1:13" s="9" customFormat="1" ht="27.75" customHeight="1">
      <c r="A69" s="78" t="s">
        <v>15</v>
      </c>
      <c r="B69" s="49"/>
      <c r="C69" s="49"/>
      <c r="D69" s="79">
        <f>D54/2*12</f>
        <v>0</v>
      </c>
      <c r="E69" s="79" t="e">
        <f>E54/2*12</f>
        <v>#VALUE!</v>
      </c>
      <c r="F69" s="79">
        <f>F54/2*12</f>
        <v>13.641590769230769</v>
      </c>
      <c r="G69" s="79">
        <f>G54/2*12</f>
        <v>9.126</v>
      </c>
      <c r="H69" s="79">
        <f>H54/2*12</f>
        <v>9.126</v>
      </c>
      <c r="I69" s="81">
        <v>85</v>
      </c>
      <c r="J69" s="79"/>
      <c r="K69" s="79"/>
      <c r="L69" s="79">
        <f>L54/2*12</f>
        <v>0</v>
      </c>
      <c r="M69" s="79">
        <f>M54/2*12</f>
        <v>775.8231599999999</v>
      </c>
    </row>
    <row r="70" spans="1:13" s="9" customFormat="1" ht="14.25" customHeight="1" hidden="1">
      <c r="A70" s="48" t="s">
        <v>19</v>
      </c>
      <c r="B70" s="49"/>
      <c r="C70" s="49"/>
      <c r="D70" s="79">
        <f>D55/2*12</f>
        <v>0</v>
      </c>
      <c r="E70" s="73"/>
      <c r="F70" s="73"/>
      <c r="G70" s="79">
        <f>G55/2*12</f>
        <v>0</v>
      </c>
      <c r="H70" s="79">
        <f>H55/2*12</f>
        <v>0</v>
      </c>
      <c r="I70" s="84"/>
      <c r="J70" s="73"/>
      <c r="K70" s="73"/>
      <c r="L70" s="73"/>
      <c r="M70" s="79">
        <f>M55/2*12</f>
        <v>0</v>
      </c>
    </row>
    <row r="71" spans="1:13" s="9" customFormat="1" ht="19.5" customHeight="1">
      <c r="A71" s="85" t="s">
        <v>20</v>
      </c>
      <c r="B71" s="49"/>
      <c r="C71" s="49"/>
      <c r="D71" s="79">
        <f>D56/2*12</f>
        <v>4.824</v>
      </c>
      <c r="E71" s="73" t="s">
        <v>3</v>
      </c>
      <c r="F71" s="73"/>
      <c r="G71" s="79">
        <f>G56/2*12</f>
        <v>0</v>
      </c>
      <c r="H71" s="79">
        <f>H56/2*12</f>
        <v>4.824</v>
      </c>
      <c r="I71" s="84">
        <v>85</v>
      </c>
      <c r="J71" s="73" t="s">
        <v>4</v>
      </c>
      <c r="K71" s="73"/>
      <c r="L71" s="79">
        <f>L56/2*12</f>
        <v>0</v>
      </c>
      <c r="M71" s="79">
        <f>M56/2*12</f>
        <v>410.25</v>
      </c>
    </row>
    <row r="72" spans="1:15" s="9" customFormat="1" ht="45" customHeight="1">
      <c r="A72" s="86" t="s">
        <v>22</v>
      </c>
      <c r="B72" s="49"/>
      <c r="C72" s="49"/>
      <c r="D72" s="80">
        <v>0.483</v>
      </c>
      <c r="E72" s="80" t="e">
        <f>E73+E74</f>
        <v>#REF!</v>
      </c>
      <c r="F72" s="80" t="e">
        <f>F73+F74</f>
        <v>#REF!</v>
      </c>
      <c r="G72" s="80">
        <v>0</v>
      </c>
      <c r="H72" s="80">
        <v>0.483</v>
      </c>
      <c r="I72" s="81">
        <v>51</v>
      </c>
      <c r="J72" s="87" t="e">
        <f>J73+J74</f>
        <v>#REF!</v>
      </c>
      <c r="K72" s="87" t="e">
        <f>K73+K74</f>
        <v>#REF!</v>
      </c>
      <c r="L72" s="87">
        <v>0</v>
      </c>
      <c r="M72" s="87">
        <f>M73+M74</f>
        <v>24.63178</v>
      </c>
      <c r="O72" s="23"/>
    </row>
    <row r="73" spans="1:13" s="9" customFormat="1" ht="19.5" customHeight="1">
      <c r="A73" s="74" t="s">
        <v>15</v>
      </c>
      <c r="B73" s="49"/>
      <c r="C73" s="49"/>
      <c r="D73" s="80">
        <v>0.483</v>
      </c>
      <c r="E73" s="80" t="e">
        <f>E74+#REF!</f>
        <v>#REF!</v>
      </c>
      <c r="F73" s="80" t="e">
        <f>F74+#REF!</f>
        <v>#REF!</v>
      </c>
      <c r="G73" s="80">
        <v>0</v>
      </c>
      <c r="H73" s="80">
        <v>0.483</v>
      </c>
      <c r="I73" s="81">
        <v>51</v>
      </c>
      <c r="J73" s="87" t="e">
        <f>J74+#REF!</f>
        <v>#REF!</v>
      </c>
      <c r="K73" s="87" t="e">
        <f>K74+#REF!</f>
        <v>#REF!</v>
      </c>
      <c r="L73" s="87">
        <v>0</v>
      </c>
      <c r="M73" s="87">
        <v>24.63178</v>
      </c>
    </row>
    <row r="74" spans="1:13" s="2" customFormat="1" ht="20.25" customHeight="1" hidden="1">
      <c r="A74" s="16"/>
      <c r="B74" s="31"/>
      <c r="C74" s="31"/>
      <c r="D74" s="63"/>
      <c r="E74" s="64"/>
      <c r="F74" s="64"/>
      <c r="G74" s="63"/>
      <c r="H74" s="65"/>
      <c r="I74" s="22"/>
      <c r="J74" s="18"/>
      <c r="K74" s="18"/>
      <c r="L74" s="18"/>
      <c r="M74" s="62"/>
    </row>
    <row r="75" spans="1:13" s="9" customFormat="1" ht="18" customHeight="1">
      <c r="A75" s="32" t="s">
        <v>27</v>
      </c>
      <c r="B75" s="32"/>
      <c r="C75" s="32"/>
      <c r="D75" s="35"/>
      <c r="E75" s="35"/>
      <c r="F75" s="35"/>
      <c r="G75" s="35"/>
      <c r="H75" s="35"/>
      <c r="I75" s="35"/>
      <c r="J75" s="35"/>
      <c r="K75" s="35"/>
      <c r="L75" s="35"/>
      <c r="M75" s="47">
        <f>M72+M68+M65+M61</f>
        <v>19367.407059999998</v>
      </c>
    </row>
    <row r="76" spans="1:19" s="9" customFormat="1" ht="56.25" customHeight="1">
      <c r="A76" s="25" t="s">
        <v>23</v>
      </c>
      <c r="B76" s="31"/>
      <c r="C76" s="31"/>
      <c r="D76" s="17">
        <f>D61</f>
        <v>57.84</v>
      </c>
      <c r="E76" s="17" t="e">
        <f aca="true" t="shared" si="1" ref="E76:M76">E61</f>
        <v>#VALUE!</v>
      </c>
      <c r="F76" s="17">
        <f t="shared" si="1"/>
        <v>13.601350088495579</v>
      </c>
      <c r="G76" s="17">
        <f t="shared" si="1"/>
        <v>13.872</v>
      </c>
      <c r="H76" s="17">
        <f t="shared" si="1"/>
        <v>71.712</v>
      </c>
      <c r="I76" s="17">
        <f t="shared" si="1"/>
        <v>184</v>
      </c>
      <c r="J76" s="17" t="e">
        <f t="shared" si="1"/>
        <v>#VALUE!</v>
      </c>
      <c r="K76" s="17">
        <f t="shared" si="1"/>
        <v>167.72288</v>
      </c>
      <c r="L76" s="17">
        <f t="shared" si="1"/>
        <v>949.614</v>
      </c>
      <c r="M76" s="17">
        <f t="shared" si="1"/>
        <v>14144.46012</v>
      </c>
      <c r="S76" s="23"/>
    </row>
    <row r="77" spans="1:19" s="9" customFormat="1" ht="15.75" customHeight="1">
      <c r="A77" s="14" t="s">
        <v>15</v>
      </c>
      <c r="B77" s="31"/>
      <c r="C77" s="31"/>
      <c r="D77" s="17">
        <f aca="true" t="shared" si="2" ref="D77:M77">D62</f>
        <v>0</v>
      </c>
      <c r="E77" s="17" t="e">
        <f t="shared" si="2"/>
        <v>#VALUE!</v>
      </c>
      <c r="F77" s="17">
        <f t="shared" si="2"/>
        <v>13.601350088495579</v>
      </c>
      <c r="G77" s="17">
        <f t="shared" si="2"/>
        <v>10.368</v>
      </c>
      <c r="H77" s="17">
        <f t="shared" si="2"/>
        <v>10.368</v>
      </c>
      <c r="I77" s="17">
        <f t="shared" si="2"/>
        <v>184</v>
      </c>
      <c r="J77" s="17" t="str">
        <f t="shared" si="2"/>
        <v>Нормативные затраты на  коммунальные услуги (электроэнергия - 10%, тепловая энергия - 50%)</v>
      </c>
      <c r="K77" s="17">
        <f t="shared" si="2"/>
        <v>167.72288</v>
      </c>
      <c r="L77" s="17">
        <f t="shared" si="2"/>
        <v>949.614</v>
      </c>
      <c r="M77" s="17">
        <f t="shared" si="2"/>
        <v>2857.35606</v>
      </c>
      <c r="S77" s="23"/>
    </row>
    <row r="78" spans="1:19" s="9" customFormat="1" ht="15.75" customHeight="1">
      <c r="A78" s="14" t="s">
        <v>16</v>
      </c>
      <c r="B78" s="31"/>
      <c r="C78" s="31"/>
      <c r="D78" s="17">
        <f aca="true" t="shared" si="3" ref="D78:M78">D63</f>
        <v>57.84</v>
      </c>
      <c r="E78" s="17" t="e">
        <f t="shared" si="3"/>
        <v>#VALUE!</v>
      </c>
      <c r="F78" s="17">
        <f t="shared" si="3"/>
        <v>0</v>
      </c>
      <c r="G78" s="17">
        <f t="shared" si="3"/>
        <v>3.5039999999999996</v>
      </c>
      <c r="H78" s="17">
        <f t="shared" si="3"/>
        <v>61.344</v>
      </c>
      <c r="I78" s="17">
        <f t="shared" si="3"/>
        <v>184</v>
      </c>
      <c r="J78" s="17" t="str">
        <f t="shared" si="3"/>
        <v>Нормативные затраты на  коммунальные услуги (электроэнергия - 10%, тепловая энергия - 50%)</v>
      </c>
      <c r="K78" s="17">
        <f t="shared" si="3"/>
        <v>0</v>
      </c>
      <c r="L78" s="17">
        <f t="shared" si="3"/>
        <v>0</v>
      </c>
      <c r="M78" s="17">
        <f t="shared" si="3"/>
        <v>11287.10406</v>
      </c>
      <c r="S78" s="23"/>
    </row>
    <row r="79" spans="1:13" s="9" customFormat="1" ht="13.5" customHeight="1" hidden="1">
      <c r="A79" s="48" t="s">
        <v>17</v>
      </c>
      <c r="B79" s="49"/>
      <c r="C79" s="49"/>
      <c r="D79" s="17">
        <f aca="true" t="shared" si="4" ref="D79:M79">D64</f>
        <v>0</v>
      </c>
      <c r="E79" s="17">
        <f t="shared" si="4"/>
        <v>0</v>
      </c>
      <c r="F79" s="17">
        <f t="shared" si="4"/>
        <v>0</v>
      </c>
      <c r="G79" s="17">
        <f t="shared" si="4"/>
        <v>0</v>
      </c>
      <c r="H79" s="17">
        <f t="shared" si="4"/>
        <v>0</v>
      </c>
      <c r="I79" s="17">
        <f t="shared" si="4"/>
        <v>0</v>
      </c>
      <c r="J79" s="17">
        <f t="shared" si="4"/>
        <v>0</v>
      </c>
      <c r="K79" s="17">
        <f t="shared" si="4"/>
        <v>0</v>
      </c>
      <c r="L79" s="17">
        <f t="shared" si="4"/>
        <v>0</v>
      </c>
      <c r="M79" s="17">
        <f t="shared" si="4"/>
        <v>0</v>
      </c>
    </row>
    <row r="80" spans="1:15" s="9" customFormat="1" ht="48" customHeight="1">
      <c r="A80" s="26" t="s">
        <v>18</v>
      </c>
      <c r="B80" s="31"/>
      <c r="C80" s="31"/>
      <c r="D80" s="17">
        <f aca="true" t="shared" si="5" ref="D80:M80">D65</f>
        <v>34.589999999999996</v>
      </c>
      <c r="E80" s="17">
        <f t="shared" si="5"/>
        <v>0</v>
      </c>
      <c r="F80" s="17">
        <f t="shared" si="5"/>
        <v>0</v>
      </c>
      <c r="G80" s="17">
        <f t="shared" si="5"/>
        <v>0</v>
      </c>
      <c r="H80" s="17">
        <f t="shared" si="5"/>
        <v>34.589999999999996</v>
      </c>
      <c r="I80" s="17">
        <f t="shared" si="5"/>
        <v>116</v>
      </c>
      <c r="J80" s="17">
        <f t="shared" si="5"/>
        <v>0</v>
      </c>
      <c r="K80" s="17">
        <f t="shared" si="5"/>
        <v>0</v>
      </c>
      <c r="L80" s="17">
        <f t="shared" si="5"/>
        <v>0</v>
      </c>
      <c r="M80" s="17">
        <f t="shared" si="5"/>
        <v>4012.242</v>
      </c>
      <c r="O80" s="15"/>
    </row>
    <row r="81" spans="1:13" s="9" customFormat="1" ht="17.25" customHeight="1">
      <c r="A81" s="21" t="s">
        <v>15</v>
      </c>
      <c r="B81" s="31"/>
      <c r="C81" s="31"/>
      <c r="D81" s="17">
        <f aca="true" t="shared" si="6" ref="D81:M81">D66</f>
        <v>0</v>
      </c>
      <c r="E81" s="17">
        <f t="shared" si="6"/>
        <v>0</v>
      </c>
      <c r="F81" s="17">
        <f t="shared" si="6"/>
        <v>0</v>
      </c>
      <c r="G81" s="17">
        <f t="shared" si="6"/>
        <v>0</v>
      </c>
      <c r="H81" s="17">
        <f t="shared" si="6"/>
        <v>0</v>
      </c>
      <c r="I81" s="17">
        <f t="shared" si="6"/>
        <v>0</v>
      </c>
      <c r="J81" s="17">
        <f t="shared" si="6"/>
        <v>0</v>
      </c>
      <c r="K81" s="17">
        <f t="shared" si="6"/>
        <v>0</v>
      </c>
      <c r="L81" s="17">
        <f t="shared" si="6"/>
        <v>0</v>
      </c>
      <c r="M81" s="17">
        <f t="shared" si="6"/>
        <v>0</v>
      </c>
    </row>
    <row r="82" spans="1:13" s="9" customFormat="1" ht="19.5" customHeight="1">
      <c r="A82" s="88" t="s">
        <v>19</v>
      </c>
      <c r="B82" s="49"/>
      <c r="C82" s="49"/>
      <c r="D82" s="54">
        <f aca="true" t="shared" si="7" ref="D82:M82">D67</f>
        <v>34.589999999999996</v>
      </c>
      <c r="E82" s="54">
        <f t="shared" si="7"/>
        <v>0</v>
      </c>
      <c r="F82" s="54">
        <f t="shared" si="7"/>
        <v>0</v>
      </c>
      <c r="G82" s="54">
        <f t="shared" si="7"/>
        <v>0</v>
      </c>
      <c r="H82" s="54">
        <f t="shared" si="7"/>
        <v>34.589999999999996</v>
      </c>
      <c r="I82" s="54">
        <f t="shared" si="7"/>
        <v>116</v>
      </c>
      <c r="J82" s="54">
        <f t="shared" si="7"/>
        <v>0</v>
      </c>
      <c r="K82" s="54">
        <f t="shared" si="7"/>
        <v>0</v>
      </c>
      <c r="L82" s="54">
        <f t="shared" si="7"/>
        <v>0</v>
      </c>
      <c r="M82" s="54">
        <f t="shared" si="7"/>
        <v>4012.242</v>
      </c>
    </row>
    <row r="83" spans="1:13" s="9" customFormat="1" ht="49.5" customHeight="1">
      <c r="A83" s="83" t="s">
        <v>21</v>
      </c>
      <c r="B83" s="49"/>
      <c r="C83" s="49"/>
      <c r="D83" s="54">
        <f aca="true" t="shared" si="8" ref="D83:M83">D68</f>
        <v>4.824</v>
      </c>
      <c r="E83" s="54" t="e">
        <f t="shared" si="8"/>
        <v>#VALUE!</v>
      </c>
      <c r="F83" s="54">
        <f t="shared" si="8"/>
        <v>13.641590769230769</v>
      </c>
      <c r="G83" s="54">
        <f t="shared" si="8"/>
        <v>9.126</v>
      </c>
      <c r="H83" s="54">
        <f t="shared" si="8"/>
        <v>13.95</v>
      </c>
      <c r="I83" s="54">
        <f t="shared" si="8"/>
        <v>85</v>
      </c>
      <c r="J83" s="54" t="e">
        <f t="shared" si="8"/>
        <v>#VALUE!</v>
      </c>
      <c r="K83" s="54">
        <f t="shared" si="8"/>
        <v>0</v>
      </c>
      <c r="L83" s="54">
        <f t="shared" si="8"/>
        <v>0</v>
      </c>
      <c r="M83" s="54">
        <f t="shared" si="8"/>
        <v>1186.07316</v>
      </c>
    </row>
    <row r="84" spans="1:13" s="9" customFormat="1" ht="18" customHeight="1">
      <c r="A84" s="48" t="s">
        <v>15</v>
      </c>
      <c r="B84" s="49"/>
      <c r="C84" s="49"/>
      <c r="D84" s="54">
        <f aca="true" t="shared" si="9" ref="D84:M84">D69</f>
        <v>0</v>
      </c>
      <c r="E84" s="54" t="e">
        <f t="shared" si="9"/>
        <v>#VALUE!</v>
      </c>
      <c r="F84" s="54">
        <f t="shared" si="9"/>
        <v>13.641590769230769</v>
      </c>
      <c r="G84" s="54">
        <f t="shared" si="9"/>
        <v>9.126</v>
      </c>
      <c r="H84" s="54">
        <f t="shared" si="9"/>
        <v>9.126</v>
      </c>
      <c r="I84" s="54">
        <f t="shared" si="9"/>
        <v>85</v>
      </c>
      <c r="J84" s="54">
        <f t="shared" si="9"/>
        <v>0</v>
      </c>
      <c r="K84" s="54">
        <f t="shared" si="9"/>
        <v>0</v>
      </c>
      <c r="L84" s="54">
        <f t="shared" si="9"/>
        <v>0</v>
      </c>
      <c r="M84" s="54">
        <f t="shared" si="9"/>
        <v>775.8231599999999</v>
      </c>
    </row>
    <row r="85" spans="1:13" s="9" customFormat="1" ht="14.25" customHeight="1" hidden="1">
      <c r="A85" s="48" t="s">
        <v>19</v>
      </c>
      <c r="B85" s="49"/>
      <c r="C85" s="49"/>
      <c r="D85" s="54">
        <f aca="true" t="shared" si="10" ref="D85:M85">D70</f>
        <v>0</v>
      </c>
      <c r="E85" s="54">
        <f t="shared" si="10"/>
        <v>0</v>
      </c>
      <c r="F85" s="54">
        <f t="shared" si="10"/>
        <v>0</v>
      </c>
      <c r="G85" s="54">
        <f t="shared" si="10"/>
        <v>0</v>
      </c>
      <c r="H85" s="54">
        <f t="shared" si="10"/>
        <v>0</v>
      </c>
      <c r="I85" s="54">
        <f t="shared" si="10"/>
        <v>0</v>
      </c>
      <c r="J85" s="54">
        <f t="shared" si="10"/>
        <v>0</v>
      </c>
      <c r="K85" s="54">
        <f t="shared" si="10"/>
        <v>0</v>
      </c>
      <c r="L85" s="54">
        <f t="shared" si="10"/>
        <v>0</v>
      </c>
      <c r="M85" s="54">
        <f t="shared" si="10"/>
        <v>0</v>
      </c>
    </row>
    <row r="86" spans="1:13" s="9" customFormat="1" ht="19.5" customHeight="1">
      <c r="A86" s="85" t="s">
        <v>20</v>
      </c>
      <c r="B86" s="49"/>
      <c r="C86" s="49"/>
      <c r="D86" s="54">
        <f aca="true" t="shared" si="11" ref="D86:M86">D71</f>
        <v>4.824</v>
      </c>
      <c r="E86" s="54" t="str">
        <f t="shared" si="11"/>
        <v>Нормативные затраты на  коммунальные услуги (электроэнергия - 90%, тепловая энергия - 50%)</v>
      </c>
      <c r="F86" s="54">
        <f t="shared" si="11"/>
        <v>0</v>
      </c>
      <c r="G86" s="54">
        <f t="shared" si="11"/>
        <v>0</v>
      </c>
      <c r="H86" s="54">
        <f t="shared" si="11"/>
        <v>4.824</v>
      </c>
      <c r="I86" s="54">
        <f t="shared" si="11"/>
        <v>85</v>
      </c>
      <c r="J86" s="54" t="str">
        <f t="shared" si="11"/>
        <v>Нормативные затраты на  коммунальные услуги (электроэнергия - 10%, тепловая энергия - 50%)</v>
      </c>
      <c r="K86" s="54">
        <f t="shared" si="11"/>
        <v>0</v>
      </c>
      <c r="L86" s="54">
        <f t="shared" si="11"/>
        <v>0</v>
      </c>
      <c r="M86" s="54">
        <f t="shared" si="11"/>
        <v>410.25</v>
      </c>
    </row>
    <row r="87" spans="1:15" s="9" customFormat="1" ht="45" customHeight="1">
      <c r="A87" s="86" t="s">
        <v>22</v>
      </c>
      <c r="B87" s="49"/>
      <c r="C87" s="49"/>
      <c r="D87" s="80">
        <v>0.483</v>
      </c>
      <c r="E87" s="80">
        <v>0.483</v>
      </c>
      <c r="F87" s="80">
        <v>0.483</v>
      </c>
      <c r="G87" s="80">
        <f>G72</f>
        <v>0</v>
      </c>
      <c r="H87" s="80">
        <v>0.483</v>
      </c>
      <c r="I87" s="81">
        <v>51</v>
      </c>
      <c r="J87" s="87" t="e">
        <f>J88+J89</f>
        <v>#REF!</v>
      </c>
      <c r="K87" s="87" t="e">
        <f>K88+K89</f>
        <v>#REF!</v>
      </c>
      <c r="L87" s="87">
        <v>0</v>
      </c>
      <c r="M87" s="87">
        <f>M88+M89</f>
        <v>24.63178</v>
      </c>
      <c r="O87" s="23"/>
    </row>
    <row r="88" spans="1:13" s="9" customFormat="1" ht="19.5" customHeight="1">
      <c r="A88" s="74" t="s">
        <v>15</v>
      </c>
      <c r="B88" s="49"/>
      <c r="C88" s="49"/>
      <c r="D88" s="80">
        <v>0.483</v>
      </c>
      <c r="E88" s="80" t="e">
        <f>E89+#REF!</f>
        <v>#REF!</v>
      </c>
      <c r="F88" s="80" t="e">
        <f>F89+#REF!</f>
        <v>#REF!</v>
      </c>
      <c r="G88" s="80">
        <f>G73</f>
        <v>0</v>
      </c>
      <c r="H88" s="80">
        <v>0.483</v>
      </c>
      <c r="I88" s="81">
        <v>51</v>
      </c>
      <c r="J88" s="87" t="e">
        <f>J89+#REF!</f>
        <v>#REF!</v>
      </c>
      <c r="K88" s="87" t="e">
        <f>K89+#REF!</f>
        <v>#REF!</v>
      </c>
      <c r="L88" s="87">
        <v>0</v>
      </c>
      <c r="M88" s="87">
        <v>24.63178</v>
      </c>
    </row>
    <row r="89" spans="1:13" s="2" customFormat="1" ht="20.25" customHeight="1" hidden="1">
      <c r="A89" s="16"/>
      <c r="B89" s="31"/>
      <c r="C89" s="31"/>
      <c r="D89" s="18"/>
      <c r="E89" s="18"/>
      <c r="F89" s="18"/>
      <c r="G89" s="18"/>
      <c r="H89" s="17"/>
      <c r="I89" s="22"/>
      <c r="J89" s="18"/>
      <c r="K89" s="18"/>
      <c r="L89" s="18"/>
      <c r="M89" s="17"/>
    </row>
    <row r="90" spans="1:13" s="9" customFormat="1" ht="15">
      <c r="A90" s="32" t="s">
        <v>28</v>
      </c>
      <c r="B90" s="32"/>
      <c r="C90" s="32"/>
      <c r="D90" s="35"/>
      <c r="E90" s="35"/>
      <c r="F90" s="35"/>
      <c r="G90" s="35"/>
      <c r="H90" s="35"/>
      <c r="I90" s="35"/>
      <c r="J90" s="35"/>
      <c r="K90" s="35"/>
      <c r="L90" s="35"/>
      <c r="M90" s="47">
        <f>M87+M83+M80+M76</f>
        <v>19367.407059999998</v>
      </c>
    </row>
    <row r="91" spans="1:13" ht="15.75">
      <c r="A91" s="11"/>
      <c r="B91" s="11"/>
      <c r="C91" s="11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.75">
      <c r="A92" s="11"/>
      <c r="B92" s="11"/>
      <c r="C92" s="11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5.75">
      <c r="A93" s="11"/>
      <c r="B93" s="11"/>
      <c r="C93" s="11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5.75">
      <c r="A94" s="11"/>
      <c r="B94" s="11"/>
      <c r="C94" s="11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4:13" ht="15.75"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4:13" ht="15.75"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4:13" ht="15.75"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4:13" ht="15.75"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4:13" ht="15.75"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4:13" ht="15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4:13" ht="15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4:13" ht="15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4:13" ht="15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4:13" ht="15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4:13" ht="15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4:13" ht="15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4:13" ht="15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4:13" ht="15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4:13" ht="15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4:13" ht="15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4:13" ht="15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4:13" ht="15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4:13" ht="15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4:13" ht="15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4:13" ht="15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4:13" ht="15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4:13" ht="15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4:13" ht="15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4:13" ht="15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4:13" ht="15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4:13" ht="15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4:13" ht="15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4:13" ht="15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4:13" ht="15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4:13" ht="15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4:13" ht="15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4:13" ht="15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4:13" ht="15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4:13" ht="15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4:13" ht="15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4:13" ht="15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4:13" ht="15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4:13" ht="15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4:13" ht="15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4:13" ht="15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4:13" ht="15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4:13" ht="15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4:13" ht="15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4:13" ht="15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4:13" ht="15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4:13" ht="15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4:13" ht="15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4:13" ht="15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4:13" ht="15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4:13" ht="15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4:13" ht="15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4:13" ht="15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4:13" ht="15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4:13" ht="15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4:13" ht="15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4:13" ht="15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4:13" ht="15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4:13" ht="15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4:13" ht="15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4:13" ht="15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4:13" ht="15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4:13" ht="15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4:13" ht="15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4:13" ht="15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4:13" ht="15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4:13" ht="15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4:13" ht="15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4:13" ht="15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4:13" ht="15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4:13" ht="15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4:13" ht="15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4:13" ht="15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4:13" ht="15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4:13" ht="15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4:13" ht="15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4:13" ht="15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4:13" ht="15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4:13" ht="15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4:13" ht="15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4:13" ht="15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4:13" ht="15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4:13" ht="15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4:13" ht="15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4:13" ht="15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4:13" ht="15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4:13" ht="15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4:13" ht="15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4:13" ht="15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4:13" ht="15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4:13" ht="15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4:13" ht="15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4:13" ht="15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4:13" ht="15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4:13" ht="15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4:13" ht="15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4:13" ht="15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4:13" ht="15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4:13" ht="15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4:13" ht="15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4:13" ht="15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4:13" ht="15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4:13" ht="15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4:13" ht="15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4:13" ht="15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4:13" ht="15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4:13" ht="15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4:13" ht="15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4:13" ht="15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4:13" ht="15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4:13" ht="15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4:13" ht="15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4:13" ht="15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4:13" ht="15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4:13" ht="15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4:13" ht="15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4:13" ht="15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4:13" ht="15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4:13" ht="15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4:13" ht="15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4:13" ht="15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4:13" ht="15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4:13" ht="15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4:13" ht="15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4:13" ht="15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4:13" ht="15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4:13" ht="15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4:13" ht="15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4:13" ht="15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4:13" ht="15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4:13" ht="15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4:13" ht="15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4:13" ht="15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4:13" ht="15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4:13" ht="15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4:13" ht="15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4:13" ht="15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4:13" ht="15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4:13" ht="15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4:13" ht="15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4:13" ht="15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4:13" ht="15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4:13" ht="15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4:13" ht="15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4:13" ht="15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4:13" ht="15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4:13" ht="15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4:13" ht="15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4:13" ht="15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</row>
    <row r="244" spans="4:13" ht="15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4:13" ht="15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</row>
    <row r="246" spans="4:13" ht="15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</row>
    <row r="247" spans="4:13" ht="15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</row>
    <row r="248" spans="4:13" ht="15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4:13" ht="15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</row>
    <row r="250" spans="4:13" ht="15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4:13" ht="15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4:13" ht="15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4:13" ht="15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</row>
    <row r="254" spans="4:13" ht="15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4:13" ht="15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</row>
    <row r="256" spans="4:13" ht="15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</row>
    <row r="257" spans="4:13" ht="15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</row>
    <row r="258" spans="4:13" ht="15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</row>
    <row r="259" spans="4:13" ht="15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</row>
    <row r="260" spans="4:13" ht="15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</row>
    <row r="261" spans="4:13" ht="15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</row>
    <row r="262" spans="4:13" ht="15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</row>
    <row r="263" spans="4:13" ht="15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4:13" ht="15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4:13" ht="15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</row>
    <row r="266" spans="4:13" ht="15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4:13" ht="15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4:13" ht="15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4:13" ht="15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4:13" ht="15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4:13" ht="15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</row>
    <row r="272" spans="4:13" ht="15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4:13" ht="15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</row>
  </sheetData>
  <sheetProtection/>
  <mergeCells count="2">
    <mergeCell ref="A12:M12"/>
    <mergeCell ref="A13:M13"/>
  </mergeCells>
  <printOptions/>
  <pageMargins left="0.14" right="0.14" top="0.22" bottom="0.19" header="0.17" footer="0.17"/>
  <pageSetup fitToHeight="10" fitToWidth="1" horizontalDpi="600" verticalDpi="600" orientation="landscape" paperSize="9" scale="79" r:id="rId1"/>
  <colBreaks count="2" manualBreakCount="2">
    <brk id="6" max="90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S113"/>
  <sheetViews>
    <sheetView view="pageBreakPreview" zoomScale="75" zoomScaleSheetLayoutView="75" zoomScalePageLayoutView="0" workbookViewId="0" topLeftCell="I1">
      <selection activeCell="AM116" sqref="A1:IV16384"/>
    </sheetView>
  </sheetViews>
  <sheetFormatPr defaultColWidth="0.875" defaultRowHeight="12.75" customHeight="1"/>
  <cols>
    <col min="1" max="1" width="48.25390625" style="1" customWidth="1"/>
    <col min="2" max="2" width="30.875" style="1" customWidth="1"/>
    <col min="3" max="3" width="31.375" style="1" customWidth="1"/>
    <col min="4" max="4" width="31.25390625" style="1" customWidth="1"/>
    <col min="5" max="5" width="30.875" style="1" customWidth="1"/>
    <col min="6" max="6" width="31.375" style="1" customWidth="1"/>
    <col min="7" max="7" width="15.75390625" style="1" customWidth="1"/>
    <col min="8" max="8" width="15.875" style="1" customWidth="1"/>
    <col min="9" max="9" width="11.25390625" style="1" customWidth="1"/>
    <col min="10" max="10" width="20.75390625" style="1" customWidth="1"/>
    <col min="11" max="11" width="19.25390625" style="1" customWidth="1"/>
    <col min="12" max="12" width="32.875" style="1" customWidth="1"/>
    <col min="13" max="13" width="33.75390625" style="44" customWidth="1"/>
    <col min="14" max="44" width="0.875" style="1" customWidth="1"/>
    <col min="45" max="45" width="86.375" style="1" customWidth="1"/>
    <col min="46" max="16384" width="0.875" style="1" customWidth="1"/>
  </cols>
  <sheetData>
    <row r="4" ht="18" customHeight="1"/>
    <row r="6" ht="21.75" customHeight="1"/>
    <row r="11" spans="1:13" ht="18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8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ht="18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5"/>
    </row>
    <row r="15" spans="1:13" s="2" customFormat="1" ht="114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9"/>
    </row>
    <row r="16" spans="1:13" s="2" customFormat="1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spans="1:45" s="55" customFormat="1" ht="15">
      <c r="A17" s="110"/>
      <c r="B17" s="97"/>
      <c r="C17" s="70"/>
      <c r="D17" s="93"/>
      <c r="E17" s="51"/>
      <c r="F17" s="51"/>
      <c r="G17" s="93"/>
      <c r="H17" s="107"/>
      <c r="I17" s="114"/>
      <c r="J17" s="97"/>
      <c r="K17" s="119"/>
      <c r="L17" s="93"/>
      <c r="M17" s="95"/>
      <c r="AS17" s="75"/>
    </row>
    <row r="18" spans="1:45" s="55" customFormat="1" ht="15">
      <c r="A18" s="111"/>
      <c r="B18" s="103"/>
      <c r="C18" s="72"/>
      <c r="D18" s="94"/>
      <c r="E18" s="51"/>
      <c r="F18" s="51"/>
      <c r="G18" s="94"/>
      <c r="H18" s="108"/>
      <c r="I18" s="115"/>
      <c r="J18" s="103"/>
      <c r="K18" s="119"/>
      <c r="L18" s="94"/>
      <c r="M18" s="96"/>
      <c r="AS18" s="75"/>
    </row>
    <row r="19" spans="1:13" s="55" customFormat="1" ht="15">
      <c r="A19" s="111"/>
      <c r="B19" s="98"/>
      <c r="C19" s="71"/>
      <c r="D19" s="94"/>
      <c r="E19" s="51"/>
      <c r="F19" s="51"/>
      <c r="G19" s="94"/>
      <c r="H19" s="108"/>
      <c r="I19" s="115"/>
      <c r="J19" s="98"/>
      <c r="K19" s="119"/>
      <c r="L19" s="94"/>
      <c r="M19" s="96"/>
    </row>
    <row r="20" spans="1:13" s="55" customFormat="1" ht="76.5" customHeight="1">
      <c r="A20" s="111"/>
      <c r="B20" s="97"/>
      <c r="C20" s="70"/>
      <c r="D20" s="94"/>
      <c r="E20" s="51"/>
      <c r="F20" s="51"/>
      <c r="G20" s="94"/>
      <c r="H20" s="108"/>
      <c r="I20" s="115"/>
      <c r="J20" s="97"/>
      <c r="K20" s="99"/>
      <c r="L20" s="94"/>
      <c r="M20" s="96"/>
    </row>
    <row r="21" spans="1:13" s="55" customFormat="1" ht="76.5" customHeight="1">
      <c r="A21" s="111"/>
      <c r="B21" s="98"/>
      <c r="C21" s="71"/>
      <c r="D21" s="94"/>
      <c r="E21" s="51"/>
      <c r="F21" s="51"/>
      <c r="G21" s="94"/>
      <c r="H21" s="108"/>
      <c r="I21" s="115"/>
      <c r="J21" s="103"/>
      <c r="K21" s="112"/>
      <c r="L21" s="94"/>
      <c r="M21" s="96"/>
    </row>
    <row r="22" spans="1:13" s="55" customFormat="1" ht="207.75" customHeight="1">
      <c r="A22" s="111"/>
      <c r="B22" s="97"/>
      <c r="C22" s="70"/>
      <c r="D22" s="94"/>
      <c r="E22" s="51"/>
      <c r="F22" s="51"/>
      <c r="G22" s="94"/>
      <c r="H22" s="108"/>
      <c r="I22" s="115"/>
      <c r="J22" s="103"/>
      <c r="K22" s="112"/>
      <c r="L22" s="94"/>
      <c r="M22" s="96"/>
    </row>
    <row r="23" spans="1:13" s="55" customFormat="1" ht="89.25" customHeight="1">
      <c r="A23" s="111"/>
      <c r="B23" s="98"/>
      <c r="C23" s="71"/>
      <c r="D23" s="106"/>
      <c r="E23" s="51"/>
      <c r="F23" s="51"/>
      <c r="G23" s="106"/>
      <c r="H23" s="117"/>
      <c r="I23" s="116"/>
      <c r="J23" s="98"/>
      <c r="K23" s="100"/>
      <c r="L23" s="106"/>
      <c r="M23" s="113"/>
    </row>
    <row r="24" spans="1:13" s="55" customFormat="1" ht="15">
      <c r="A24" s="110"/>
      <c r="B24" s="97"/>
      <c r="C24" s="101"/>
      <c r="D24" s="93"/>
      <c r="E24" s="51"/>
      <c r="F24" s="51"/>
      <c r="G24" s="93"/>
      <c r="H24" s="107"/>
      <c r="I24" s="107"/>
      <c r="J24" s="101"/>
      <c r="K24" s="92"/>
      <c r="L24" s="93"/>
      <c r="M24" s="95"/>
    </row>
    <row r="25" spans="1:13" s="55" customFormat="1" ht="15">
      <c r="A25" s="111"/>
      <c r="B25" s="103"/>
      <c r="C25" s="102"/>
      <c r="D25" s="94"/>
      <c r="E25" s="51"/>
      <c r="F25" s="51"/>
      <c r="G25" s="94"/>
      <c r="H25" s="108"/>
      <c r="I25" s="108"/>
      <c r="J25" s="102"/>
      <c r="K25" s="92"/>
      <c r="L25" s="94"/>
      <c r="M25" s="96"/>
    </row>
    <row r="26" spans="1:45" s="55" customFormat="1" ht="58.5" customHeight="1">
      <c r="A26" s="111"/>
      <c r="B26" s="98"/>
      <c r="C26" s="109"/>
      <c r="D26" s="94"/>
      <c r="E26" s="51"/>
      <c r="F26" s="51"/>
      <c r="G26" s="94"/>
      <c r="H26" s="108"/>
      <c r="I26" s="108"/>
      <c r="J26" s="109"/>
      <c r="K26" s="92"/>
      <c r="L26" s="94"/>
      <c r="M26" s="96"/>
      <c r="AS26" s="75"/>
    </row>
    <row r="27" spans="1:13" s="55" customFormat="1" ht="76.5" customHeight="1">
      <c r="A27" s="111"/>
      <c r="B27" s="97"/>
      <c r="C27" s="101"/>
      <c r="D27" s="94"/>
      <c r="E27" s="51"/>
      <c r="F27" s="51"/>
      <c r="G27" s="94"/>
      <c r="H27" s="108"/>
      <c r="I27" s="108"/>
      <c r="J27" s="101"/>
      <c r="K27" s="101"/>
      <c r="L27" s="94"/>
      <c r="M27" s="96"/>
    </row>
    <row r="28" spans="1:45" s="55" customFormat="1" ht="208.5" customHeight="1">
      <c r="A28" s="111"/>
      <c r="B28" s="98"/>
      <c r="C28" s="109"/>
      <c r="D28" s="94"/>
      <c r="E28" s="51"/>
      <c r="F28" s="51"/>
      <c r="G28" s="94"/>
      <c r="H28" s="108"/>
      <c r="I28" s="108"/>
      <c r="J28" s="102"/>
      <c r="K28" s="102"/>
      <c r="L28" s="94"/>
      <c r="M28" s="96"/>
      <c r="AS28" s="75"/>
    </row>
    <row r="29" spans="1:13" s="55" customFormat="1" ht="132" customHeight="1">
      <c r="A29" s="111"/>
      <c r="B29" s="97"/>
      <c r="C29" s="99"/>
      <c r="D29" s="94"/>
      <c r="E29" s="51"/>
      <c r="F29" s="51"/>
      <c r="G29" s="94"/>
      <c r="H29" s="108"/>
      <c r="I29" s="108"/>
      <c r="J29" s="102"/>
      <c r="K29" s="102"/>
      <c r="L29" s="94"/>
      <c r="M29" s="96"/>
    </row>
    <row r="30" spans="1:13" s="55" customFormat="1" ht="100.5" customHeight="1">
      <c r="A30" s="111"/>
      <c r="B30" s="98"/>
      <c r="C30" s="100"/>
      <c r="D30" s="106"/>
      <c r="E30" s="51"/>
      <c r="F30" s="51"/>
      <c r="G30" s="106"/>
      <c r="H30" s="117"/>
      <c r="I30" s="117"/>
      <c r="J30" s="109"/>
      <c r="K30" s="109"/>
      <c r="L30" s="106"/>
      <c r="M30" s="113"/>
    </row>
    <row r="31" spans="1:13" s="55" customFormat="1" ht="172.5" customHeight="1" hidden="1">
      <c r="A31" s="110"/>
      <c r="B31" s="97"/>
      <c r="C31" s="99"/>
      <c r="D31" s="93"/>
      <c r="E31" s="51"/>
      <c r="F31" s="51"/>
      <c r="G31" s="93"/>
      <c r="H31" s="107"/>
      <c r="I31" s="107"/>
      <c r="J31" s="101"/>
      <c r="K31" s="92"/>
      <c r="L31" s="93"/>
      <c r="M31" s="95"/>
    </row>
    <row r="32" spans="1:13" s="55" customFormat="1" ht="75" customHeight="1" hidden="1">
      <c r="A32" s="111"/>
      <c r="B32" s="103"/>
      <c r="C32" s="112"/>
      <c r="D32" s="94"/>
      <c r="E32" s="51"/>
      <c r="F32" s="51"/>
      <c r="G32" s="94"/>
      <c r="H32" s="108"/>
      <c r="I32" s="108"/>
      <c r="J32" s="102"/>
      <c r="K32" s="92"/>
      <c r="L32" s="94"/>
      <c r="M32" s="96"/>
    </row>
    <row r="33" spans="1:13" s="55" customFormat="1" ht="126.75" customHeight="1" hidden="1">
      <c r="A33" s="111"/>
      <c r="B33" s="98"/>
      <c r="C33" s="100"/>
      <c r="D33" s="94"/>
      <c r="E33" s="51"/>
      <c r="F33" s="51"/>
      <c r="G33" s="94"/>
      <c r="H33" s="108"/>
      <c r="I33" s="108"/>
      <c r="J33" s="109"/>
      <c r="K33" s="92"/>
      <c r="L33" s="94"/>
      <c r="M33" s="96"/>
    </row>
    <row r="34" spans="1:13" s="55" customFormat="1" ht="76.5" customHeight="1" hidden="1">
      <c r="A34" s="111"/>
      <c r="B34" s="97"/>
      <c r="C34" s="104"/>
      <c r="D34" s="94"/>
      <c r="E34" s="51"/>
      <c r="F34" s="51"/>
      <c r="G34" s="94"/>
      <c r="H34" s="108"/>
      <c r="I34" s="108"/>
      <c r="J34" s="101"/>
      <c r="K34" s="101"/>
      <c r="L34" s="94"/>
      <c r="M34" s="96"/>
    </row>
    <row r="35" spans="1:13" s="55" customFormat="1" ht="90" customHeight="1" hidden="1">
      <c r="A35" s="111"/>
      <c r="B35" s="98"/>
      <c r="C35" s="118"/>
      <c r="D35" s="94"/>
      <c r="E35" s="51"/>
      <c r="F35" s="51"/>
      <c r="G35" s="94"/>
      <c r="H35" s="108"/>
      <c r="I35" s="108"/>
      <c r="J35" s="102"/>
      <c r="K35" s="102"/>
      <c r="L35" s="94"/>
      <c r="M35" s="96"/>
    </row>
    <row r="36" spans="1:13" s="55" customFormat="1" ht="255" customHeight="1" hidden="1">
      <c r="A36" s="111"/>
      <c r="B36" s="97"/>
      <c r="C36" s="104"/>
      <c r="D36" s="94"/>
      <c r="E36" s="51"/>
      <c r="F36" s="51"/>
      <c r="G36" s="94"/>
      <c r="H36" s="108"/>
      <c r="I36" s="108"/>
      <c r="J36" s="102"/>
      <c r="K36" s="102"/>
      <c r="L36" s="94"/>
      <c r="M36" s="96"/>
    </row>
    <row r="37" spans="1:13" s="55" customFormat="1" ht="100.5" customHeight="1" hidden="1">
      <c r="A37" s="111"/>
      <c r="B37" s="98"/>
      <c r="C37" s="118"/>
      <c r="D37" s="106"/>
      <c r="E37" s="51"/>
      <c r="F37" s="51"/>
      <c r="G37" s="106"/>
      <c r="H37" s="117"/>
      <c r="I37" s="117"/>
      <c r="J37" s="109"/>
      <c r="K37" s="109"/>
      <c r="L37" s="106"/>
      <c r="M37" s="113"/>
    </row>
    <row r="38" spans="1:13" s="55" customFormat="1" ht="135" customHeight="1">
      <c r="A38" s="110"/>
      <c r="B38" s="97"/>
      <c r="C38" s="99"/>
      <c r="D38" s="93"/>
      <c r="E38" s="51"/>
      <c r="F38" s="51"/>
      <c r="G38" s="93"/>
      <c r="H38" s="107"/>
      <c r="I38" s="107"/>
      <c r="J38" s="101"/>
      <c r="K38" s="92"/>
      <c r="L38" s="93"/>
      <c r="M38" s="95"/>
    </row>
    <row r="39" spans="1:13" s="55" customFormat="1" ht="75" customHeight="1">
      <c r="A39" s="111"/>
      <c r="B39" s="103"/>
      <c r="C39" s="112"/>
      <c r="D39" s="94"/>
      <c r="E39" s="51"/>
      <c r="F39" s="51"/>
      <c r="G39" s="94"/>
      <c r="H39" s="108"/>
      <c r="I39" s="108"/>
      <c r="J39" s="102"/>
      <c r="K39" s="92"/>
      <c r="L39" s="94"/>
      <c r="M39" s="96"/>
    </row>
    <row r="40" spans="1:13" s="55" customFormat="1" ht="105" customHeight="1">
      <c r="A40" s="111"/>
      <c r="B40" s="98"/>
      <c r="C40" s="100"/>
      <c r="D40" s="94"/>
      <c r="E40" s="51"/>
      <c r="F40" s="51"/>
      <c r="G40" s="94"/>
      <c r="H40" s="108"/>
      <c r="I40" s="108"/>
      <c r="J40" s="109"/>
      <c r="K40" s="92"/>
      <c r="L40" s="94"/>
      <c r="M40" s="96"/>
    </row>
    <row r="41" spans="1:13" s="55" customFormat="1" ht="76.5" customHeight="1">
      <c r="A41" s="111"/>
      <c r="B41" s="97"/>
      <c r="C41" s="99"/>
      <c r="D41" s="94"/>
      <c r="E41" s="51"/>
      <c r="F41" s="51"/>
      <c r="G41" s="94"/>
      <c r="H41" s="108"/>
      <c r="I41" s="108"/>
      <c r="J41" s="101"/>
      <c r="K41" s="101"/>
      <c r="L41" s="94"/>
      <c r="M41" s="96"/>
    </row>
    <row r="42" spans="1:13" s="55" customFormat="1" ht="172.5" customHeight="1">
      <c r="A42" s="111"/>
      <c r="B42" s="98"/>
      <c r="C42" s="100"/>
      <c r="D42" s="94"/>
      <c r="E42" s="51"/>
      <c r="F42" s="51"/>
      <c r="G42" s="94"/>
      <c r="H42" s="108"/>
      <c r="I42" s="108"/>
      <c r="J42" s="102"/>
      <c r="K42" s="102"/>
      <c r="L42" s="94"/>
      <c r="M42" s="96"/>
    </row>
    <row r="43" spans="1:13" s="55" customFormat="1" ht="215.25" customHeight="1">
      <c r="A43" s="111"/>
      <c r="B43" s="97"/>
      <c r="C43" s="104"/>
      <c r="D43" s="94"/>
      <c r="E43" s="51"/>
      <c r="F43" s="51"/>
      <c r="G43" s="94"/>
      <c r="H43" s="108"/>
      <c r="I43" s="108"/>
      <c r="J43" s="102"/>
      <c r="K43" s="102"/>
      <c r="L43" s="94"/>
      <c r="M43" s="96"/>
    </row>
    <row r="44" spans="1:13" s="55" customFormat="1" ht="100.5" customHeight="1">
      <c r="A44" s="111"/>
      <c r="B44" s="103"/>
      <c r="C44" s="105"/>
      <c r="D44" s="106"/>
      <c r="E44" s="69"/>
      <c r="F44" s="69"/>
      <c r="G44" s="106"/>
      <c r="H44" s="108"/>
      <c r="I44" s="108"/>
      <c r="J44" s="102"/>
      <c r="K44" s="102"/>
      <c r="L44" s="94"/>
      <c r="M44" s="96"/>
    </row>
    <row r="45" spans="1:13" s="55" customFormat="1" ht="15">
      <c r="A45" s="110"/>
      <c r="B45" s="97"/>
      <c r="C45" s="99"/>
      <c r="D45" s="93"/>
      <c r="E45" s="51"/>
      <c r="F45" s="51"/>
      <c r="G45" s="93"/>
      <c r="H45" s="107"/>
      <c r="I45" s="107"/>
      <c r="J45" s="101"/>
      <c r="K45" s="92"/>
      <c r="L45" s="93"/>
      <c r="M45" s="95"/>
    </row>
    <row r="46" spans="1:13" s="55" customFormat="1" ht="15">
      <c r="A46" s="111"/>
      <c r="B46" s="103"/>
      <c r="C46" s="112"/>
      <c r="D46" s="94"/>
      <c r="E46" s="51"/>
      <c r="F46" s="51"/>
      <c r="G46" s="94"/>
      <c r="H46" s="108"/>
      <c r="I46" s="108"/>
      <c r="J46" s="102"/>
      <c r="K46" s="92"/>
      <c r="L46" s="94"/>
      <c r="M46" s="96"/>
    </row>
    <row r="47" spans="1:13" s="55" customFormat="1" ht="15">
      <c r="A47" s="111"/>
      <c r="B47" s="98"/>
      <c r="C47" s="100"/>
      <c r="D47" s="94"/>
      <c r="E47" s="51"/>
      <c r="F47" s="51"/>
      <c r="G47" s="94"/>
      <c r="H47" s="108"/>
      <c r="I47" s="108"/>
      <c r="J47" s="109"/>
      <c r="K47" s="92"/>
      <c r="L47" s="94"/>
      <c r="M47" s="96"/>
    </row>
    <row r="48" spans="1:13" s="55" customFormat="1" ht="76.5" customHeight="1">
      <c r="A48" s="111"/>
      <c r="B48" s="97"/>
      <c r="C48" s="99"/>
      <c r="D48" s="94"/>
      <c r="E48" s="51"/>
      <c r="F48" s="51"/>
      <c r="G48" s="94"/>
      <c r="H48" s="108"/>
      <c r="I48" s="108"/>
      <c r="J48" s="101"/>
      <c r="K48" s="101"/>
      <c r="L48" s="94"/>
      <c r="M48" s="96"/>
    </row>
    <row r="49" spans="1:13" s="55" customFormat="1" ht="197.25" customHeight="1">
      <c r="A49" s="111"/>
      <c r="B49" s="98"/>
      <c r="C49" s="100"/>
      <c r="D49" s="94"/>
      <c r="E49" s="51"/>
      <c r="F49" s="51"/>
      <c r="G49" s="94"/>
      <c r="H49" s="108"/>
      <c r="I49" s="108"/>
      <c r="J49" s="102"/>
      <c r="K49" s="102"/>
      <c r="L49" s="94"/>
      <c r="M49" s="96"/>
    </row>
    <row r="50" spans="1:13" s="55" customFormat="1" ht="215.25" customHeight="1">
      <c r="A50" s="111"/>
      <c r="B50" s="97"/>
      <c r="C50" s="104"/>
      <c r="D50" s="94"/>
      <c r="E50" s="51"/>
      <c r="F50" s="51"/>
      <c r="G50" s="94"/>
      <c r="H50" s="108"/>
      <c r="I50" s="108"/>
      <c r="J50" s="102"/>
      <c r="K50" s="102"/>
      <c r="L50" s="94"/>
      <c r="M50" s="96"/>
    </row>
    <row r="51" spans="1:13" s="55" customFormat="1" ht="100.5" customHeight="1">
      <c r="A51" s="111"/>
      <c r="B51" s="103"/>
      <c r="C51" s="105"/>
      <c r="D51" s="106"/>
      <c r="E51" s="69"/>
      <c r="F51" s="69"/>
      <c r="G51" s="106"/>
      <c r="H51" s="108"/>
      <c r="I51" s="108"/>
      <c r="J51" s="102"/>
      <c r="K51" s="102"/>
      <c r="L51" s="94"/>
      <c r="M51" s="96"/>
    </row>
    <row r="52" spans="1:13" s="55" customFormat="1" ht="15" hidden="1">
      <c r="A52" s="110"/>
      <c r="B52" s="97"/>
      <c r="C52" s="99"/>
      <c r="D52" s="93"/>
      <c r="E52" s="51"/>
      <c r="F52" s="51"/>
      <c r="G52" s="93"/>
      <c r="H52" s="107"/>
      <c r="I52" s="107"/>
      <c r="J52" s="101"/>
      <c r="K52" s="92"/>
      <c r="L52" s="93"/>
      <c r="M52" s="95"/>
    </row>
    <row r="53" spans="1:13" s="55" customFormat="1" ht="15" hidden="1">
      <c r="A53" s="111"/>
      <c r="B53" s="103"/>
      <c r="C53" s="112"/>
      <c r="D53" s="94"/>
      <c r="E53" s="51"/>
      <c r="F53" s="51"/>
      <c r="G53" s="94"/>
      <c r="H53" s="108"/>
      <c r="I53" s="108"/>
      <c r="J53" s="102"/>
      <c r="K53" s="92"/>
      <c r="L53" s="94"/>
      <c r="M53" s="96"/>
    </row>
    <row r="54" spans="1:13" s="55" customFormat="1" ht="15" hidden="1">
      <c r="A54" s="111"/>
      <c r="B54" s="98"/>
      <c r="C54" s="100"/>
      <c r="D54" s="94"/>
      <c r="E54" s="51"/>
      <c r="F54" s="51"/>
      <c r="G54" s="94"/>
      <c r="H54" s="108"/>
      <c r="I54" s="108"/>
      <c r="J54" s="109"/>
      <c r="K54" s="92"/>
      <c r="L54" s="94"/>
      <c r="M54" s="96"/>
    </row>
    <row r="55" spans="1:13" s="55" customFormat="1" ht="76.5" customHeight="1" hidden="1">
      <c r="A55" s="111"/>
      <c r="B55" s="97"/>
      <c r="C55" s="99"/>
      <c r="D55" s="94"/>
      <c r="E55" s="51"/>
      <c r="F55" s="51"/>
      <c r="G55" s="94"/>
      <c r="H55" s="108"/>
      <c r="I55" s="108"/>
      <c r="J55" s="101"/>
      <c r="K55" s="101"/>
      <c r="L55" s="94"/>
      <c r="M55" s="96"/>
    </row>
    <row r="56" spans="1:13" s="55" customFormat="1" ht="197.25" customHeight="1" hidden="1">
      <c r="A56" s="111"/>
      <c r="B56" s="98"/>
      <c r="C56" s="100"/>
      <c r="D56" s="94"/>
      <c r="E56" s="51"/>
      <c r="F56" s="51"/>
      <c r="G56" s="94"/>
      <c r="H56" s="108"/>
      <c r="I56" s="108"/>
      <c r="J56" s="102"/>
      <c r="K56" s="102"/>
      <c r="L56" s="94"/>
      <c r="M56" s="96"/>
    </row>
    <row r="57" spans="1:13" s="55" customFormat="1" ht="215.25" customHeight="1" hidden="1">
      <c r="A57" s="111"/>
      <c r="B57" s="97"/>
      <c r="C57" s="104"/>
      <c r="D57" s="94"/>
      <c r="E57" s="51"/>
      <c r="F57" s="51"/>
      <c r="G57" s="94"/>
      <c r="H57" s="108"/>
      <c r="I57" s="108"/>
      <c r="J57" s="102"/>
      <c r="K57" s="102"/>
      <c r="L57" s="94"/>
      <c r="M57" s="96"/>
    </row>
    <row r="58" spans="1:13" s="55" customFormat="1" ht="100.5" customHeight="1" hidden="1">
      <c r="A58" s="111"/>
      <c r="B58" s="103"/>
      <c r="C58" s="105"/>
      <c r="D58" s="106"/>
      <c r="E58" s="69"/>
      <c r="F58" s="69"/>
      <c r="G58" s="106"/>
      <c r="H58" s="108"/>
      <c r="I58" s="108"/>
      <c r="J58" s="102"/>
      <c r="K58" s="102"/>
      <c r="L58" s="94"/>
      <c r="M58" s="96"/>
    </row>
    <row r="59" spans="1:13" s="55" customFormat="1" ht="135" customHeight="1">
      <c r="A59" s="110"/>
      <c r="B59" s="97"/>
      <c r="C59" s="99"/>
      <c r="D59" s="120"/>
      <c r="E59" s="59"/>
      <c r="F59" s="51"/>
      <c r="G59" s="120"/>
      <c r="H59" s="107"/>
      <c r="I59" s="107"/>
      <c r="J59" s="101"/>
      <c r="K59" s="92"/>
      <c r="L59" s="93"/>
      <c r="M59" s="95"/>
    </row>
    <row r="60" spans="1:13" s="55" customFormat="1" ht="75" customHeight="1">
      <c r="A60" s="111"/>
      <c r="B60" s="103"/>
      <c r="C60" s="112"/>
      <c r="D60" s="121"/>
      <c r="E60" s="59"/>
      <c r="F60" s="59"/>
      <c r="G60" s="121"/>
      <c r="H60" s="108"/>
      <c r="I60" s="108"/>
      <c r="J60" s="102"/>
      <c r="K60" s="92"/>
      <c r="L60" s="94"/>
      <c r="M60" s="96"/>
    </row>
    <row r="61" spans="1:13" s="55" customFormat="1" ht="105" customHeight="1">
      <c r="A61" s="111"/>
      <c r="B61" s="98"/>
      <c r="C61" s="100"/>
      <c r="D61" s="121"/>
      <c r="E61" s="59"/>
      <c r="F61" s="59"/>
      <c r="G61" s="121"/>
      <c r="H61" s="108"/>
      <c r="I61" s="108"/>
      <c r="J61" s="109"/>
      <c r="K61" s="92"/>
      <c r="L61" s="94"/>
      <c r="M61" s="96"/>
    </row>
    <row r="62" spans="1:13" s="55" customFormat="1" ht="76.5" customHeight="1">
      <c r="A62" s="111"/>
      <c r="B62" s="97"/>
      <c r="C62" s="99"/>
      <c r="D62" s="121"/>
      <c r="E62" s="59"/>
      <c r="F62" s="59"/>
      <c r="G62" s="121"/>
      <c r="H62" s="108"/>
      <c r="I62" s="108"/>
      <c r="J62" s="101"/>
      <c r="K62" s="101"/>
      <c r="L62" s="94"/>
      <c r="M62" s="96"/>
    </row>
    <row r="63" spans="1:45" s="55" customFormat="1" ht="166.5" customHeight="1">
      <c r="A63" s="111"/>
      <c r="B63" s="98"/>
      <c r="C63" s="100"/>
      <c r="D63" s="121"/>
      <c r="E63" s="59"/>
      <c r="F63" s="59"/>
      <c r="G63" s="121"/>
      <c r="H63" s="108"/>
      <c r="I63" s="108"/>
      <c r="J63" s="102"/>
      <c r="K63" s="102"/>
      <c r="L63" s="94"/>
      <c r="M63" s="96"/>
      <c r="AS63" s="75"/>
    </row>
    <row r="64" spans="1:13" s="55" customFormat="1" ht="215.25" customHeight="1">
      <c r="A64" s="111"/>
      <c r="B64" s="97"/>
      <c r="C64" s="99"/>
      <c r="D64" s="121"/>
      <c r="E64" s="59"/>
      <c r="F64" s="59"/>
      <c r="G64" s="121"/>
      <c r="H64" s="108"/>
      <c r="I64" s="108"/>
      <c r="J64" s="102"/>
      <c r="K64" s="102"/>
      <c r="L64" s="94"/>
      <c r="M64" s="96"/>
    </row>
    <row r="65" spans="1:13" s="55" customFormat="1" ht="95.25" customHeight="1">
      <c r="A65" s="111"/>
      <c r="B65" s="103"/>
      <c r="C65" s="112"/>
      <c r="D65" s="122"/>
      <c r="E65" s="76"/>
      <c r="F65" s="76"/>
      <c r="G65" s="122"/>
      <c r="H65" s="108"/>
      <c r="I65" s="108"/>
      <c r="J65" s="102"/>
      <c r="K65" s="102"/>
      <c r="L65" s="94"/>
      <c r="M65" s="96"/>
    </row>
    <row r="66" spans="1:13" s="55" customFormat="1" ht="15" hidden="1">
      <c r="A66" s="110"/>
      <c r="B66" s="97"/>
      <c r="C66" s="99"/>
      <c r="D66" s="93"/>
      <c r="E66" s="51"/>
      <c r="F66" s="51"/>
      <c r="G66" s="93"/>
      <c r="H66" s="107"/>
      <c r="I66" s="107"/>
      <c r="J66" s="101"/>
      <c r="K66" s="92"/>
      <c r="L66" s="93"/>
      <c r="M66" s="95"/>
    </row>
    <row r="67" spans="1:13" s="55" customFormat="1" ht="15" hidden="1">
      <c r="A67" s="111"/>
      <c r="B67" s="103"/>
      <c r="C67" s="112"/>
      <c r="D67" s="94"/>
      <c r="E67" s="51"/>
      <c r="F67" s="51"/>
      <c r="G67" s="94"/>
      <c r="H67" s="108"/>
      <c r="I67" s="108"/>
      <c r="J67" s="102"/>
      <c r="K67" s="92"/>
      <c r="L67" s="94"/>
      <c r="M67" s="96"/>
    </row>
    <row r="68" spans="1:13" s="55" customFormat="1" ht="15" hidden="1">
      <c r="A68" s="111"/>
      <c r="B68" s="98"/>
      <c r="C68" s="100"/>
      <c r="D68" s="94"/>
      <c r="E68" s="51"/>
      <c r="F68" s="51"/>
      <c r="G68" s="94"/>
      <c r="H68" s="108"/>
      <c r="I68" s="108"/>
      <c r="J68" s="109"/>
      <c r="K68" s="92"/>
      <c r="L68" s="94"/>
      <c r="M68" s="96"/>
    </row>
    <row r="69" spans="1:13" s="55" customFormat="1" ht="76.5" customHeight="1" hidden="1">
      <c r="A69" s="111"/>
      <c r="B69" s="97"/>
      <c r="C69" s="99"/>
      <c r="D69" s="94"/>
      <c r="E69" s="51"/>
      <c r="F69" s="51"/>
      <c r="G69" s="94"/>
      <c r="H69" s="108"/>
      <c r="I69" s="108"/>
      <c r="J69" s="101"/>
      <c r="K69" s="101"/>
      <c r="L69" s="94"/>
      <c r="M69" s="96"/>
    </row>
    <row r="70" spans="1:13" s="55" customFormat="1" ht="197.25" customHeight="1" hidden="1">
      <c r="A70" s="111"/>
      <c r="B70" s="98"/>
      <c r="C70" s="100"/>
      <c r="D70" s="94"/>
      <c r="E70" s="51"/>
      <c r="F70" s="51"/>
      <c r="G70" s="94"/>
      <c r="H70" s="108"/>
      <c r="I70" s="108"/>
      <c r="J70" s="102"/>
      <c r="K70" s="102"/>
      <c r="L70" s="94"/>
      <c r="M70" s="96"/>
    </row>
    <row r="71" spans="1:13" s="55" customFormat="1" ht="215.25" customHeight="1" hidden="1">
      <c r="A71" s="111"/>
      <c r="B71" s="97"/>
      <c r="C71" s="104"/>
      <c r="D71" s="94"/>
      <c r="E71" s="51"/>
      <c r="F71" s="51"/>
      <c r="G71" s="94"/>
      <c r="H71" s="108"/>
      <c r="I71" s="108"/>
      <c r="J71" s="102"/>
      <c r="K71" s="102"/>
      <c r="L71" s="94"/>
      <c r="M71" s="96"/>
    </row>
    <row r="72" spans="1:13" s="55" customFormat="1" ht="100.5" customHeight="1" hidden="1">
      <c r="A72" s="111"/>
      <c r="B72" s="103"/>
      <c r="C72" s="105"/>
      <c r="D72" s="106"/>
      <c r="E72" s="69"/>
      <c r="F72" s="69"/>
      <c r="G72" s="106"/>
      <c r="H72" s="108"/>
      <c r="I72" s="108"/>
      <c r="J72" s="102"/>
      <c r="K72" s="102"/>
      <c r="L72" s="94"/>
      <c r="M72" s="96"/>
    </row>
    <row r="73" spans="1:13" s="55" customFormat="1" ht="15" hidden="1">
      <c r="A73" s="110"/>
      <c r="B73" s="97"/>
      <c r="C73" s="104"/>
      <c r="D73" s="93"/>
      <c r="E73" s="51"/>
      <c r="F73" s="51"/>
      <c r="G73" s="93"/>
      <c r="H73" s="107"/>
      <c r="I73" s="107"/>
      <c r="J73" s="101"/>
      <c r="K73" s="92"/>
      <c r="L73" s="93"/>
      <c r="M73" s="95"/>
    </row>
    <row r="74" spans="1:13" s="55" customFormat="1" ht="15" hidden="1">
      <c r="A74" s="111"/>
      <c r="B74" s="103"/>
      <c r="C74" s="105"/>
      <c r="D74" s="94"/>
      <c r="E74" s="51"/>
      <c r="F74" s="51"/>
      <c r="G74" s="94"/>
      <c r="H74" s="108"/>
      <c r="I74" s="108"/>
      <c r="J74" s="102"/>
      <c r="K74" s="92"/>
      <c r="L74" s="94"/>
      <c r="M74" s="96"/>
    </row>
    <row r="75" spans="1:13" s="55" customFormat="1" ht="15" hidden="1">
      <c r="A75" s="111"/>
      <c r="B75" s="98"/>
      <c r="C75" s="118"/>
      <c r="D75" s="94"/>
      <c r="E75" s="51"/>
      <c r="F75" s="51"/>
      <c r="G75" s="94"/>
      <c r="H75" s="108"/>
      <c r="I75" s="108"/>
      <c r="J75" s="109"/>
      <c r="K75" s="92"/>
      <c r="L75" s="94"/>
      <c r="M75" s="96"/>
    </row>
    <row r="76" spans="1:13" s="55" customFormat="1" ht="76.5" customHeight="1" hidden="1">
      <c r="A76" s="111"/>
      <c r="B76" s="97"/>
      <c r="C76" s="99"/>
      <c r="D76" s="94"/>
      <c r="E76" s="51"/>
      <c r="F76" s="51"/>
      <c r="G76" s="94"/>
      <c r="H76" s="108"/>
      <c r="I76" s="108"/>
      <c r="J76" s="101"/>
      <c r="K76" s="101"/>
      <c r="L76" s="94"/>
      <c r="M76" s="96"/>
    </row>
    <row r="77" spans="1:13" s="55" customFormat="1" ht="76.5" customHeight="1" hidden="1">
      <c r="A77" s="111"/>
      <c r="B77" s="98"/>
      <c r="C77" s="100"/>
      <c r="D77" s="94"/>
      <c r="E77" s="51"/>
      <c r="F77" s="51"/>
      <c r="G77" s="94"/>
      <c r="H77" s="108"/>
      <c r="I77" s="108"/>
      <c r="J77" s="102"/>
      <c r="K77" s="102"/>
      <c r="L77" s="94"/>
      <c r="M77" s="96"/>
    </row>
    <row r="78" spans="1:13" s="55" customFormat="1" ht="215.25" customHeight="1" hidden="1">
      <c r="A78" s="111"/>
      <c r="B78" s="97"/>
      <c r="C78" s="104"/>
      <c r="D78" s="94"/>
      <c r="E78" s="51"/>
      <c r="F78" s="51"/>
      <c r="G78" s="94"/>
      <c r="H78" s="108"/>
      <c r="I78" s="108"/>
      <c r="J78" s="102"/>
      <c r="K78" s="102"/>
      <c r="L78" s="94"/>
      <c r="M78" s="96"/>
    </row>
    <row r="79" spans="1:13" s="55" customFormat="1" ht="100.5" customHeight="1" hidden="1">
      <c r="A79" s="111"/>
      <c r="B79" s="103"/>
      <c r="C79" s="105"/>
      <c r="D79" s="94"/>
      <c r="E79" s="69"/>
      <c r="F79" s="69"/>
      <c r="G79" s="94"/>
      <c r="H79" s="108"/>
      <c r="I79" s="108"/>
      <c r="J79" s="102"/>
      <c r="K79" s="102"/>
      <c r="L79" s="94"/>
      <c r="M79" s="96"/>
    </row>
    <row r="80" spans="1:13" s="55" customFormat="1" ht="15" hidden="1">
      <c r="A80" s="110"/>
      <c r="B80" s="97"/>
      <c r="C80" s="104"/>
      <c r="D80" s="93"/>
      <c r="E80" s="51"/>
      <c r="F80" s="51"/>
      <c r="G80" s="93"/>
      <c r="H80" s="107"/>
      <c r="I80" s="107"/>
      <c r="J80" s="101"/>
      <c r="K80" s="92"/>
      <c r="L80" s="93"/>
      <c r="M80" s="95"/>
    </row>
    <row r="81" spans="1:13" s="55" customFormat="1" ht="15" hidden="1">
      <c r="A81" s="111"/>
      <c r="B81" s="103"/>
      <c r="C81" s="105"/>
      <c r="D81" s="94"/>
      <c r="E81" s="51"/>
      <c r="F81" s="51"/>
      <c r="G81" s="94"/>
      <c r="H81" s="108"/>
      <c r="I81" s="108"/>
      <c r="J81" s="102"/>
      <c r="K81" s="92"/>
      <c r="L81" s="94"/>
      <c r="M81" s="96"/>
    </row>
    <row r="82" spans="1:13" s="55" customFormat="1" ht="15" hidden="1">
      <c r="A82" s="111"/>
      <c r="B82" s="98"/>
      <c r="C82" s="118"/>
      <c r="D82" s="94"/>
      <c r="E82" s="51"/>
      <c r="F82" s="51"/>
      <c r="G82" s="94"/>
      <c r="H82" s="108"/>
      <c r="I82" s="108"/>
      <c r="J82" s="109"/>
      <c r="K82" s="92"/>
      <c r="L82" s="94"/>
      <c r="M82" s="96"/>
    </row>
    <row r="83" spans="1:13" s="55" customFormat="1" ht="76.5" customHeight="1" hidden="1">
      <c r="A83" s="111"/>
      <c r="B83" s="97"/>
      <c r="C83" s="99"/>
      <c r="D83" s="94"/>
      <c r="E83" s="51"/>
      <c r="F83" s="51"/>
      <c r="G83" s="94"/>
      <c r="H83" s="108"/>
      <c r="I83" s="108"/>
      <c r="J83" s="101"/>
      <c r="K83" s="101"/>
      <c r="L83" s="94"/>
      <c r="M83" s="96"/>
    </row>
    <row r="84" spans="1:13" s="55" customFormat="1" ht="76.5" customHeight="1" hidden="1">
      <c r="A84" s="111"/>
      <c r="B84" s="98"/>
      <c r="C84" s="100"/>
      <c r="D84" s="94"/>
      <c r="E84" s="51"/>
      <c r="F84" s="51"/>
      <c r="G84" s="94"/>
      <c r="H84" s="108"/>
      <c r="I84" s="108"/>
      <c r="J84" s="102"/>
      <c r="K84" s="102"/>
      <c r="L84" s="94"/>
      <c r="M84" s="96"/>
    </row>
    <row r="85" spans="1:13" s="55" customFormat="1" ht="215.25" customHeight="1" hidden="1">
      <c r="A85" s="111"/>
      <c r="B85" s="97"/>
      <c r="C85" s="104"/>
      <c r="D85" s="94"/>
      <c r="E85" s="51"/>
      <c r="F85" s="51"/>
      <c r="G85" s="94"/>
      <c r="H85" s="108"/>
      <c r="I85" s="108"/>
      <c r="J85" s="102"/>
      <c r="K85" s="102"/>
      <c r="L85" s="94"/>
      <c r="M85" s="96"/>
    </row>
    <row r="86" spans="1:13" s="55" customFormat="1" ht="100.5" customHeight="1" hidden="1">
      <c r="A86" s="111"/>
      <c r="B86" s="103"/>
      <c r="C86" s="105"/>
      <c r="D86" s="94"/>
      <c r="E86" s="69"/>
      <c r="F86" s="69"/>
      <c r="G86" s="94"/>
      <c r="H86" s="108"/>
      <c r="I86" s="108"/>
      <c r="J86" s="102"/>
      <c r="K86" s="102"/>
      <c r="L86" s="94"/>
      <c r="M86" s="96"/>
    </row>
    <row r="87" s="60" customFormat="1" ht="12.75" customHeight="1">
      <c r="M87" s="61"/>
    </row>
    <row r="88" s="60" customFormat="1" ht="12.75" customHeight="1">
      <c r="M88" s="61"/>
    </row>
    <row r="89" s="60" customFormat="1" ht="12.75" customHeight="1">
      <c r="M89" s="61"/>
    </row>
    <row r="90" spans="7:13" s="60" customFormat="1" ht="56.25" customHeight="1">
      <c r="G90" s="77"/>
      <c r="L90" s="61"/>
      <c r="M90" s="61"/>
    </row>
    <row r="91" spans="11:13" s="3" customFormat="1" ht="12.75" customHeight="1">
      <c r="K91" s="5"/>
      <c r="M91" s="46"/>
    </row>
    <row r="92" s="3" customFormat="1" ht="12.75" customHeight="1">
      <c r="M92" s="46"/>
    </row>
    <row r="93" s="3" customFormat="1" ht="12.75" customHeight="1">
      <c r="M93" s="46"/>
    </row>
    <row r="94" s="3" customFormat="1" ht="12.75" customHeight="1">
      <c r="M94" s="46"/>
    </row>
    <row r="95" s="3" customFormat="1" ht="12.75" customHeight="1">
      <c r="M95" s="46"/>
    </row>
    <row r="96" s="3" customFormat="1" ht="12.75" customHeight="1">
      <c r="M96" s="46"/>
    </row>
    <row r="97" s="3" customFormat="1" ht="12.75" customHeight="1">
      <c r="M97" s="46"/>
    </row>
    <row r="98" s="3" customFormat="1" ht="12.75" customHeight="1">
      <c r="M98" s="46"/>
    </row>
    <row r="99" s="3" customFormat="1" ht="12.75" customHeight="1">
      <c r="M99" s="46"/>
    </row>
    <row r="100" s="3" customFormat="1" ht="12.75" customHeight="1">
      <c r="M100" s="46"/>
    </row>
    <row r="101" s="3" customFormat="1" ht="12.75" customHeight="1">
      <c r="M101" s="46"/>
    </row>
    <row r="102" s="3" customFormat="1" ht="12.75" customHeight="1">
      <c r="M102" s="46"/>
    </row>
    <row r="103" s="3" customFormat="1" ht="12.75" customHeight="1">
      <c r="M103" s="46"/>
    </row>
    <row r="104" s="3" customFormat="1" ht="12.75" customHeight="1">
      <c r="M104" s="46"/>
    </row>
    <row r="105" s="3" customFormat="1" ht="12.75" customHeight="1">
      <c r="M105" s="46"/>
    </row>
    <row r="106" s="3" customFormat="1" ht="12.75" customHeight="1">
      <c r="M106" s="46"/>
    </row>
    <row r="107" s="3" customFormat="1" ht="12.75" customHeight="1">
      <c r="M107" s="46"/>
    </row>
    <row r="108" s="3" customFormat="1" ht="12.75" customHeight="1">
      <c r="M108" s="46"/>
    </row>
    <row r="109" s="3" customFormat="1" ht="12.75" customHeight="1">
      <c r="M109" s="46"/>
    </row>
    <row r="110" s="3" customFormat="1" ht="12.75" customHeight="1">
      <c r="M110" s="46"/>
    </row>
    <row r="111" s="3" customFormat="1" ht="12.75" customHeight="1">
      <c r="M111" s="46"/>
    </row>
    <row r="112" s="3" customFormat="1" ht="12.75" customHeight="1">
      <c r="M112" s="46"/>
    </row>
    <row r="113" s="3" customFormat="1" ht="12.75" customHeight="1">
      <c r="M113" s="46"/>
    </row>
  </sheetData>
  <sheetProtection/>
  <mergeCells count="168">
    <mergeCell ref="I80:I86"/>
    <mergeCell ref="J80:J82"/>
    <mergeCell ref="A11:M13"/>
    <mergeCell ref="K80:K82"/>
    <mergeCell ref="L80:L86"/>
    <mergeCell ref="M80:M86"/>
    <mergeCell ref="B83:B84"/>
    <mergeCell ref="C83:C84"/>
    <mergeCell ref="J83:J86"/>
    <mergeCell ref="K83:K86"/>
    <mergeCell ref="A80:A86"/>
    <mergeCell ref="B80:B82"/>
    <mergeCell ref="C80:C82"/>
    <mergeCell ref="D80:D86"/>
    <mergeCell ref="G80:G86"/>
    <mergeCell ref="H80:H86"/>
    <mergeCell ref="B85:B86"/>
    <mergeCell ref="C85:C86"/>
    <mergeCell ref="K73:K75"/>
    <mergeCell ref="L73:L79"/>
    <mergeCell ref="M73:M79"/>
    <mergeCell ref="B76:B77"/>
    <mergeCell ref="C76:C77"/>
    <mergeCell ref="J76:J79"/>
    <mergeCell ref="K76:K79"/>
    <mergeCell ref="B78:B79"/>
    <mergeCell ref="C78:C79"/>
    <mergeCell ref="G73:G79"/>
    <mergeCell ref="H73:H79"/>
    <mergeCell ref="I73:I79"/>
    <mergeCell ref="J73:J75"/>
    <mergeCell ref="A73:A79"/>
    <mergeCell ref="B73:B75"/>
    <mergeCell ref="C73:C75"/>
    <mergeCell ref="D73:D79"/>
    <mergeCell ref="K66:K68"/>
    <mergeCell ref="L66:L72"/>
    <mergeCell ref="M66:M72"/>
    <mergeCell ref="B69:B70"/>
    <mergeCell ref="C69:C70"/>
    <mergeCell ref="J69:J72"/>
    <mergeCell ref="K69:K72"/>
    <mergeCell ref="B71:B72"/>
    <mergeCell ref="C71:C72"/>
    <mergeCell ref="G66:G72"/>
    <mergeCell ref="H66:H72"/>
    <mergeCell ref="I66:I72"/>
    <mergeCell ref="J66:J68"/>
    <mergeCell ref="A66:A72"/>
    <mergeCell ref="B66:B68"/>
    <mergeCell ref="C66:C68"/>
    <mergeCell ref="D66:D72"/>
    <mergeCell ref="M59:M65"/>
    <mergeCell ref="B62:B63"/>
    <mergeCell ref="C62:C63"/>
    <mergeCell ref="J62:J65"/>
    <mergeCell ref="K62:K65"/>
    <mergeCell ref="B64:B65"/>
    <mergeCell ref="C64:C65"/>
    <mergeCell ref="G59:G65"/>
    <mergeCell ref="A59:A65"/>
    <mergeCell ref="B59:B61"/>
    <mergeCell ref="C59:C61"/>
    <mergeCell ref="D59:D65"/>
    <mergeCell ref="K59:K61"/>
    <mergeCell ref="L59:L65"/>
    <mergeCell ref="K20:K23"/>
    <mergeCell ref="L17:L23"/>
    <mergeCell ref="J17:J19"/>
    <mergeCell ref="J20:J23"/>
    <mergeCell ref="K17:K19"/>
    <mergeCell ref="H59:H65"/>
    <mergeCell ref="I59:I65"/>
    <mergeCell ref="J59:J61"/>
    <mergeCell ref="J24:J26"/>
    <mergeCell ref="K24:K26"/>
    <mergeCell ref="A24:A30"/>
    <mergeCell ref="B24:B26"/>
    <mergeCell ref="C24:C26"/>
    <mergeCell ref="D24:D30"/>
    <mergeCell ref="H24:H30"/>
    <mergeCell ref="I24:I30"/>
    <mergeCell ref="L24:L30"/>
    <mergeCell ref="M24:M30"/>
    <mergeCell ref="B27:B28"/>
    <mergeCell ref="C27:C28"/>
    <mergeCell ref="J27:J30"/>
    <mergeCell ref="K27:K30"/>
    <mergeCell ref="B29:B30"/>
    <mergeCell ref="C29:C30"/>
    <mergeCell ref="G24:G30"/>
    <mergeCell ref="A31:A37"/>
    <mergeCell ref="B31:B33"/>
    <mergeCell ref="C31:C33"/>
    <mergeCell ref="D31:D37"/>
    <mergeCell ref="B34:B35"/>
    <mergeCell ref="C34:C35"/>
    <mergeCell ref="B36:B37"/>
    <mergeCell ref="C36:C37"/>
    <mergeCell ref="M38:M44"/>
    <mergeCell ref="G31:G37"/>
    <mergeCell ref="H31:H37"/>
    <mergeCell ref="I31:I37"/>
    <mergeCell ref="J31:J33"/>
    <mergeCell ref="J34:J37"/>
    <mergeCell ref="J38:J40"/>
    <mergeCell ref="J41:J44"/>
    <mergeCell ref="L38:L44"/>
    <mergeCell ref="K38:K40"/>
    <mergeCell ref="A38:A44"/>
    <mergeCell ref="B38:B40"/>
    <mergeCell ref="C38:C40"/>
    <mergeCell ref="D38:D44"/>
    <mergeCell ref="B41:B42"/>
    <mergeCell ref="C41:C42"/>
    <mergeCell ref="B43:B44"/>
    <mergeCell ref="C43:C44"/>
    <mergeCell ref="A17:A23"/>
    <mergeCell ref="B20:B21"/>
    <mergeCell ref="B22:B23"/>
    <mergeCell ref="H17:H23"/>
    <mergeCell ref="G17:G23"/>
    <mergeCell ref="D17:D23"/>
    <mergeCell ref="B17:B19"/>
    <mergeCell ref="K41:K44"/>
    <mergeCell ref="G38:G44"/>
    <mergeCell ref="I38:I44"/>
    <mergeCell ref="M17:M23"/>
    <mergeCell ref="I17:I23"/>
    <mergeCell ref="H38:H44"/>
    <mergeCell ref="K31:K33"/>
    <mergeCell ref="L31:L37"/>
    <mergeCell ref="M31:M37"/>
    <mergeCell ref="K34:K37"/>
    <mergeCell ref="H45:H51"/>
    <mergeCell ref="I45:I51"/>
    <mergeCell ref="J45:J47"/>
    <mergeCell ref="A45:A51"/>
    <mergeCell ref="B45:B47"/>
    <mergeCell ref="C45:C47"/>
    <mergeCell ref="D45:D51"/>
    <mergeCell ref="K45:K47"/>
    <mergeCell ref="L45:L51"/>
    <mergeCell ref="M45:M51"/>
    <mergeCell ref="B48:B49"/>
    <mergeCell ref="C48:C49"/>
    <mergeCell ref="J48:J51"/>
    <mergeCell ref="K48:K51"/>
    <mergeCell ref="B50:B51"/>
    <mergeCell ref="C50:C51"/>
    <mergeCell ref="G45:G51"/>
    <mergeCell ref="H52:H58"/>
    <mergeCell ref="I52:I58"/>
    <mergeCell ref="J52:J54"/>
    <mergeCell ref="A52:A58"/>
    <mergeCell ref="B52:B54"/>
    <mergeCell ref="C52:C54"/>
    <mergeCell ref="D52:D58"/>
    <mergeCell ref="K52:K54"/>
    <mergeCell ref="L52:L58"/>
    <mergeCell ref="M52:M58"/>
    <mergeCell ref="B55:B56"/>
    <mergeCell ref="C55:C56"/>
    <mergeCell ref="J55:J58"/>
    <mergeCell ref="K55:K58"/>
    <mergeCell ref="B57:B58"/>
    <mergeCell ref="C57:C58"/>
    <mergeCell ref="G52:G58"/>
  </mergeCells>
  <printOptions/>
  <pageMargins left="0.17" right="0.17" top="0.2" bottom="0.14" header="0.1968503937007874" footer="0.17"/>
  <pageSetup fitToHeight="6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дом 21</cp:lastModifiedBy>
  <cp:lastPrinted>2016-10-27T00:15:49Z</cp:lastPrinted>
  <dcterms:created xsi:type="dcterms:W3CDTF">2010-05-19T10:50:44Z</dcterms:created>
  <dcterms:modified xsi:type="dcterms:W3CDTF">2017-11-07T10:34:13Z</dcterms:modified>
  <cp:category/>
  <cp:version/>
  <cp:contentType/>
  <cp:contentStatus/>
</cp:coreProperties>
</file>